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M:\03 Team RE\03-2250 KEFF+\KEFF+ Berichterstattung\Zwischenberichte der KEFF+Regionen\Vorlage KEFF+ Jahresbericht_Zwischenbericht und Weiterentwicklung\"/>
    </mc:Choice>
  </mc:AlternateContent>
  <xr:revisionPtr revIDLastSave="0" documentId="13_ncr:1_{29B5E062-47D6-4B81-857C-56D5BDA59A21}" xr6:coauthVersionLast="36" xr6:coauthVersionMax="36" xr10:uidLastSave="{00000000-0000-0000-0000-000000000000}"/>
  <bookViews>
    <workbookView xWindow="0" yWindow="0" windowWidth="28116" windowHeight="11700" xr2:uid="{00000000-000D-0000-FFFF-FFFF00000000}"/>
  </bookViews>
  <sheets>
    <sheet name="Anleitung" sheetId="6" r:id="rId1"/>
    <sheet name="Deckblatt" sheetId="7" r:id="rId2"/>
    <sheet name="KEFF+Check" sheetId="1" r:id="rId3"/>
    <sheet name="Follow-up" sheetId="2" r:id="rId4"/>
    <sheet name="Öffentlichkeitsarbeit" sheetId="3" r:id="rId5"/>
    <sheet name="Zwischenbericht" sheetId="4" r:id="rId6"/>
    <sheet name="Monitoringbericht" sheetId="8" r:id="rId7"/>
    <sheet name="Wirtschaftszweige" sheetId="5" r:id="rId8"/>
  </sheets>
  <definedNames>
    <definedName name="Antwort">#REF!</definedName>
    <definedName name="_xlnm.Print_Area" localSheetId="1">Deckblatt!$A$1:$I$32</definedName>
    <definedName name="_xlnm.Print_Area" localSheetId="6">Monitoringbericht!$A$1:$A$16</definedName>
    <definedName name="_xlnm.Print_Titles" localSheetId="6">Monitoringbericht!$1:$1</definedName>
    <definedName name="Gesamtergebnis">#REF!</definedName>
    <definedName name="Infoquelle">#REF!</definedName>
    <definedName name="KMU">#REF!</definedName>
    <definedName name="Maßnahmen">#REF!</definedName>
    <definedName name="Netzwerke">#REF!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8" i="4" l="1"/>
  <c r="B49" i="4"/>
  <c r="B44" i="4" l="1"/>
  <c r="B36" i="4" l="1"/>
  <c r="B68" i="4" l="1"/>
  <c r="B76" i="4"/>
  <c r="B23" i="4" l="1"/>
  <c r="B19" i="4"/>
  <c r="CX9" i="1"/>
  <c r="CY9" i="1"/>
  <c r="CZ9" i="1"/>
  <c r="DA9" i="1"/>
  <c r="DB9" i="1"/>
  <c r="DC9" i="1"/>
  <c r="DD9" i="1"/>
  <c r="DE9" i="1"/>
  <c r="DF9" i="1"/>
  <c r="DG9" i="1"/>
  <c r="DH9" i="1"/>
  <c r="DI9" i="1"/>
  <c r="DJ9" i="1"/>
  <c r="DK9" i="1"/>
  <c r="DL9" i="1"/>
  <c r="DM9" i="1"/>
  <c r="DN9" i="1"/>
  <c r="DO9" i="1"/>
  <c r="DP9" i="1"/>
  <c r="DQ9" i="1"/>
  <c r="DR9" i="1"/>
  <c r="DS9" i="1"/>
  <c r="DT9" i="1"/>
  <c r="DU9" i="1"/>
  <c r="DV9" i="1"/>
  <c r="DW9" i="1"/>
  <c r="DX9" i="1"/>
  <c r="DY9" i="1"/>
  <c r="DZ9" i="1"/>
  <c r="EA9" i="1"/>
  <c r="EB9" i="1"/>
  <c r="EC9" i="1"/>
  <c r="ED9" i="1"/>
  <c r="EE9" i="1"/>
  <c r="EF9" i="1"/>
  <c r="EG9" i="1"/>
  <c r="EH9" i="1"/>
  <c r="EI9" i="1"/>
  <c r="EJ9" i="1"/>
  <c r="EK9" i="1"/>
  <c r="EL9" i="1"/>
  <c r="EM9" i="1"/>
  <c r="EN9" i="1"/>
  <c r="EO9" i="1"/>
  <c r="EP9" i="1"/>
  <c r="EQ9" i="1"/>
  <c r="ER9" i="1"/>
  <c r="ES9" i="1"/>
  <c r="ET9" i="1"/>
  <c r="EU9" i="1"/>
  <c r="B22" i="4" l="1"/>
  <c r="B21" i="4"/>
  <c r="B20" i="4"/>
  <c r="B18" i="4"/>
  <c r="B17" i="4"/>
  <c r="B16" i="4"/>
  <c r="B69" i="4" l="1"/>
  <c r="B39" i="4"/>
  <c r="B40" i="4" l="1"/>
  <c r="B15" i="4"/>
  <c r="B14" i="4"/>
  <c r="E9" i="1" l="1"/>
  <c r="F9" i="1"/>
  <c r="G9" i="1"/>
  <c r="H9" i="1"/>
  <c r="I9" i="1"/>
  <c r="J9" i="1"/>
  <c r="K9" i="1"/>
  <c r="L9" i="1"/>
  <c r="M9" i="1"/>
  <c r="N9" i="1"/>
  <c r="O9" i="1"/>
  <c r="P9" i="1"/>
  <c r="Q9" i="1"/>
  <c r="R9" i="1"/>
  <c r="S9" i="1"/>
  <c r="T9" i="1"/>
  <c r="U9" i="1"/>
  <c r="V9" i="1"/>
  <c r="W9" i="1"/>
  <c r="X9" i="1"/>
  <c r="Y9" i="1"/>
  <c r="Z9" i="1"/>
  <c r="AA9" i="1"/>
  <c r="AB9" i="1"/>
  <c r="AC9" i="1"/>
  <c r="AD9" i="1"/>
  <c r="AE9" i="1"/>
  <c r="AF9" i="1"/>
  <c r="AG9" i="1"/>
  <c r="AH9" i="1"/>
  <c r="AI9" i="1"/>
  <c r="AJ9" i="1"/>
  <c r="AK9" i="1"/>
  <c r="AL9" i="1"/>
  <c r="AM9" i="1"/>
  <c r="AN9" i="1"/>
  <c r="AO9" i="1"/>
  <c r="AP9" i="1"/>
  <c r="AQ9" i="1"/>
  <c r="AR9" i="1"/>
  <c r="AS9" i="1"/>
  <c r="AT9" i="1"/>
  <c r="AU9" i="1"/>
  <c r="AV9" i="1"/>
  <c r="AW9" i="1"/>
  <c r="AX9" i="1"/>
  <c r="AY9" i="1"/>
  <c r="AZ9" i="1"/>
  <c r="BA9" i="1"/>
  <c r="BB9" i="1"/>
  <c r="BC9" i="1"/>
  <c r="BD9" i="1"/>
  <c r="BE9" i="1"/>
  <c r="BF9" i="1"/>
  <c r="BG9" i="1"/>
  <c r="BH9" i="1"/>
  <c r="BI9" i="1"/>
  <c r="BJ9" i="1"/>
  <c r="BK9" i="1"/>
  <c r="BL9" i="1"/>
  <c r="BM9" i="1"/>
  <c r="BN9" i="1"/>
  <c r="BO9" i="1"/>
  <c r="BP9" i="1"/>
  <c r="BQ9" i="1"/>
  <c r="BR9" i="1"/>
  <c r="BS9" i="1"/>
  <c r="BT9" i="1"/>
  <c r="BU9" i="1"/>
  <c r="BV9" i="1"/>
  <c r="BW9" i="1"/>
  <c r="BX9" i="1"/>
  <c r="BY9" i="1"/>
  <c r="BZ9" i="1"/>
  <c r="CA9" i="1"/>
  <c r="CB9" i="1"/>
  <c r="CC9" i="1"/>
  <c r="CD9" i="1"/>
  <c r="CE9" i="1"/>
  <c r="CF9" i="1"/>
  <c r="CG9" i="1"/>
  <c r="CH9" i="1"/>
  <c r="CI9" i="1"/>
  <c r="CJ9" i="1"/>
  <c r="CK9" i="1"/>
  <c r="CL9" i="1"/>
  <c r="CM9" i="1"/>
  <c r="CN9" i="1"/>
  <c r="CO9" i="1"/>
  <c r="CP9" i="1"/>
  <c r="CQ9" i="1"/>
  <c r="CR9" i="1"/>
  <c r="CS9" i="1"/>
  <c r="CT9" i="1"/>
  <c r="CU9" i="1"/>
  <c r="CV9" i="1"/>
  <c r="CW9" i="1"/>
  <c r="C9" i="1"/>
  <c r="D9" i="1"/>
  <c r="B9" i="1"/>
  <c r="B62" i="4" l="1"/>
  <c r="B63" i="4"/>
  <c r="B6" i="3" l="1"/>
  <c r="B13" i="4" l="1"/>
  <c r="B6" i="4" l="1"/>
  <c r="B6" i="2"/>
  <c r="B33" i="4" l="1"/>
  <c r="B53" i="4" l="1"/>
  <c r="B54" i="4"/>
  <c r="B52" i="4"/>
  <c r="B70" i="4"/>
  <c r="B75" i="4"/>
  <c r="B74" i="4"/>
  <c r="B73" i="4"/>
  <c r="B72" i="4"/>
  <c r="B71" i="4"/>
  <c r="B67" i="4"/>
  <c r="B77" i="4" l="1"/>
  <c r="B55" i="4"/>
  <c r="B3" i="4" l="1"/>
  <c r="B3" i="3"/>
  <c r="B3" i="2"/>
  <c r="B30" i="4"/>
  <c r="B45" i="4" l="1"/>
  <c r="B43" i="4"/>
  <c r="B58" i="4"/>
  <c r="B5" i="4" l="1"/>
  <c r="B4" i="4"/>
  <c r="B5" i="3"/>
  <c r="B4" i="3"/>
  <c r="B5" i="2"/>
  <c r="B4" i="2"/>
  <c r="B64" i="4" l="1"/>
  <c r="B61" i="4"/>
  <c r="B27" i="4"/>
  <c r="B26" i="4"/>
</calcChain>
</file>

<file path=xl/sharedStrings.xml><?xml version="1.0" encoding="utf-8"?>
<sst xmlns="http://schemas.openxmlformats.org/spreadsheetml/2006/main" count="344" uniqueCount="260">
  <si>
    <t>Regionale Kompetenzstelle</t>
  </si>
  <si>
    <t>Betrachtete Prozesse/Technologien</t>
  </si>
  <si>
    <t>Empfohlene Optimierungsmaßnahmen</t>
  </si>
  <si>
    <t>Umgesetzte Maßnahmen</t>
  </si>
  <si>
    <t>Träger</t>
  </si>
  <si>
    <t>Mengen (kWh/Jahr)</t>
  </si>
  <si>
    <t>Fallbeispiel</t>
  </si>
  <si>
    <t>Jahresergebnisse</t>
  </si>
  <si>
    <t>Energieeinsparungen (kWh/Jahr)</t>
  </si>
  <si>
    <t>Unternehmen (Name)</t>
  </si>
  <si>
    <t>1. Prozess/Technologie (Bezeichnung)</t>
  </si>
  <si>
    <t>2. Prozess/Technologie (Bezeichnung)</t>
  </si>
  <si>
    <t>3. Prozess/Technologie (Bezeichnung)</t>
  </si>
  <si>
    <t>4. Prozess/Technologie (Bezeichnung)</t>
  </si>
  <si>
    <t>5. Prozess/Technologie (Bezeichnung)</t>
  </si>
  <si>
    <t>6. Prozess/Technologie (Bezeichnung)</t>
  </si>
  <si>
    <t>7. Prozess/Technologie (Bezeichnung)</t>
  </si>
  <si>
    <t>8. Prozess/Technologie (Bezeichnung)</t>
  </si>
  <si>
    <t>9. Prozess/Technologie (Bezeichnung)</t>
  </si>
  <si>
    <t>10. Prozess/Technologie (Bezeichnung)</t>
  </si>
  <si>
    <t>1. Maßnahme (kurze Beschreibung)</t>
  </si>
  <si>
    <t>2. Maßnahme (kurze Beschreibung)</t>
  </si>
  <si>
    <t>3. Maßnahme (kurze Beschreibung)</t>
  </si>
  <si>
    <t>4. Maßnahme (kurze Beschreibung)</t>
  </si>
  <si>
    <t>5. Maßnahme (kurze Beschreibung)</t>
  </si>
  <si>
    <t>6. Maßnahme (kurze Beschreibung)</t>
  </si>
  <si>
    <t>7. Maßnahme (kurze Beschreibung)</t>
  </si>
  <si>
    <t>8. Maßnahme (kurze Beschreibung)</t>
  </si>
  <si>
    <t>9. Maßnahme (kurze Beschreibung)</t>
  </si>
  <si>
    <t>10. Maßnahme (kurze Beschreibung)</t>
  </si>
  <si>
    <t>Veranstaltung (Titel)</t>
  </si>
  <si>
    <t>Datum</t>
  </si>
  <si>
    <t>Art der Beteiligung</t>
  </si>
  <si>
    <t>Veranstaltungen</t>
  </si>
  <si>
    <t>Durchgeführte Veranstaltungen (Anzahl)</t>
  </si>
  <si>
    <t>A Land- und Forstwirtschaft, Fischerei </t>
  </si>
  <si>
    <t>B Bergbau und Gewinnung von Steinen und Erden </t>
  </si>
  <si>
    <t>C Verarbeitendes Gewerbe </t>
  </si>
  <si>
    <t>D Energieversorgung </t>
  </si>
  <si>
    <t>E Wasserversorgung; Abwasser- und Abfallentsorgung und Beseitigung von Umweltverschmutzungen </t>
  </si>
  <si>
    <t>F Baugewerbe </t>
  </si>
  <si>
    <t>G Handel; Instandhaltung und Reparatur von Kraftfahrzeugen </t>
  </si>
  <si>
    <t>H Verkehr und Lagerei </t>
  </si>
  <si>
    <t>I Gastgewerbe </t>
  </si>
  <si>
    <t>J Information und Kommunikation </t>
  </si>
  <si>
    <t>K Erbringung von Finanz- und Versicherungsdienstleistungen </t>
  </si>
  <si>
    <t>L Grundstücks- und Wohnungswesen </t>
  </si>
  <si>
    <t>M Erbringung von freiberuflichen, wissenschaftlichen und technischen Dienstleistungen </t>
  </si>
  <si>
    <t>N Erbringung von sonstigen wirtschaftlichen Dienstleistungen </t>
  </si>
  <si>
    <t>O Öffentliche Verwaltung, Verteidigung; Sozialversicherung </t>
  </si>
  <si>
    <t>P Erziehung und Unterricht </t>
  </si>
  <si>
    <t>Q Gesundheits- und Sozialwesen </t>
  </si>
  <si>
    <t>R Kunst, Unterhaltung und Erholung </t>
  </si>
  <si>
    <t>S Erbringung von sonstigen Dienstleistungen </t>
  </si>
  <si>
    <t>T Private Haushalte mit Hauspersonal; Herstellung von Waren und Erbringung von Dienstleistungen durch private Haushalte für den Eigenbedarf ohne ausgeprägten Schwerpunkt </t>
  </si>
  <si>
    <t>U Exterritoriale Organisationen und Körperschaften </t>
  </si>
  <si>
    <t>10 Herstellung von Nahrungs- und Futtermitteln </t>
  </si>
  <si>
    <t>11 Getränkeherstellung </t>
  </si>
  <si>
    <t>12 Tabakverarbeitung </t>
  </si>
  <si>
    <t>13 Herstellung von Textilien </t>
  </si>
  <si>
    <t>14 Herstellung von Bekleidung </t>
  </si>
  <si>
    <t>15 Herstellung von Leder, Lederwaren und Schuhen </t>
  </si>
  <si>
    <t>16 Herstellung von Holz-, Flecht-, Korb- und Korkwaren (ohne Möbel) </t>
  </si>
  <si>
    <t>17 Herstellung von Papier, Pappe und Waren daraus </t>
  </si>
  <si>
    <t>18 Herstellung von Druckerzeugnissen; Vervielfältigung von bespielten Ton-, Bild- und Datenträgern </t>
  </si>
  <si>
    <t>19 Kokerei und Mineralölverarbeitung </t>
  </si>
  <si>
    <t>20 Herstellung von chemischen Erzeugnissen </t>
  </si>
  <si>
    <t>21 Herstellung von pharmazeutischen Erzeugnissen </t>
  </si>
  <si>
    <t>22 Herstellung von Gummi- und Kunststoffwaren </t>
  </si>
  <si>
    <t>23 Herstellung von Glas und Glaswaren, Keramik, Verarbeitung von Steinen und Erden </t>
  </si>
  <si>
    <t>24 Metallerzeugung und -bearbeitung </t>
  </si>
  <si>
    <t>25 Herstellung von Metallerzeugnissen </t>
  </si>
  <si>
    <t>26 Herstellung von Datenverarbeitungsgeräten, elektronischen und optischen Erzeugnissen </t>
  </si>
  <si>
    <t>27 Herstellung von elektrischen Ausrüstungen </t>
  </si>
  <si>
    <t>28 Maschinenbau </t>
  </si>
  <si>
    <t>29 Herstellung von Kraftwagen und Kraftwagenteilen </t>
  </si>
  <si>
    <t>30 Sonstiger Fahrzeugbau </t>
  </si>
  <si>
    <t>31 Herstellung von Möbeln </t>
  </si>
  <si>
    <t>32 Herstellung von sonstigen Waren </t>
  </si>
  <si>
    <t>33 Reparatur und Installation von Maschinen und Ausrüstungen </t>
  </si>
  <si>
    <t>Klassifizierung Wirtschaftszweige</t>
  </si>
  <si>
    <t>Klassifizierung verarbeitendes Gewerbe</t>
  </si>
  <si>
    <t>Wirtschaftszweig (Abschnitt)</t>
  </si>
  <si>
    <t xml:space="preserve">Veranstaltungen </t>
  </si>
  <si>
    <t>Unternehmen</t>
  </si>
  <si>
    <t>Standort des Unternehmens (Ort)</t>
  </si>
  <si>
    <t>Material</t>
  </si>
  <si>
    <t>Menge (Tonnen pro Jahr)</t>
  </si>
  <si>
    <t>Energieträger</t>
  </si>
  <si>
    <t>Follow-up</t>
  </si>
  <si>
    <t>Eingereichte Fallbeispiele (Anzahl)</t>
  </si>
  <si>
    <t>Titel oder Thema</t>
  </si>
  <si>
    <t>Musterstelle</t>
  </si>
  <si>
    <t>Jan Mustermann, Birgit Musterfrau</t>
  </si>
  <si>
    <t>Empfohlene Beratungen</t>
  </si>
  <si>
    <t>Kommunikationsmaßnahmen</t>
  </si>
  <si>
    <t>Moderator:innen</t>
  </si>
  <si>
    <t>Veröffentlichungen</t>
  </si>
  <si>
    <t>Anzahl</t>
  </si>
  <si>
    <t>Anzahl Einzelmaßnahmen</t>
  </si>
  <si>
    <t>Kurzbeschreibung/Zusammenfassung</t>
  </si>
  <si>
    <t>Kommunikationskampagne</t>
  </si>
  <si>
    <t>Flyer</t>
  </si>
  <si>
    <t>Newsletter</t>
  </si>
  <si>
    <t>Firmenführung</t>
  </si>
  <si>
    <t>Öffentlichkeitsarbeit</t>
  </si>
  <si>
    <t>Kommunikationsmaßnahme</t>
  </si>
  <si>
    <t>Ohne Förderung</t>
  </si>
  <si>
    <t>Weiterführende Beratungen empfohlen (Ja/Nein)</t>
  </si>
  <si>
    <t>KEFF+Check</t>
  </si>
  <si>
    <t>KEFF+Checks</t>
  </si>
  <si>
    <t>Durch andere Förderprogramme gefördert</t>
  </si>
  <si>
    <t>Film/Video</t>
  </si>
  <si>
    <t xml:space="preserve">TV/Radio </t>
  </si>
  <si>
    <t>Kennzahlen</t>
  </si>
  <si>
    <t>Zwischenbericht/Jährliches Monitoring</t>
  </si>
  <si>
    <t>Projektdaten</t>
  </si>
  <si>
    <t>1.</t>
  </si>
  <si>
    <t xml:space="preserve">Maßnahmenbeschreibung: </t>
  </si>
  <si>
    <t>2.</t>
  </si>
  <si>
    <t>Prioritätsachse:</t>
  </si>
  <si>
    <t>3.</t>
  </si>
  <si>
    <t xml:space="preserve">Spezifisches Ziel: </t>
  </si>
  <si>
    <t>4.</t>
  </si>
  <si>
    <t xml:space="preserve">Maßnahmenbereich: </t>
  </si>
  <si>
    <t>5.</t>
  </si>
  <si>
    <t>L-Bank ID:</t>
  </si>
  <si>
    <t>6.</t>
  </si>
  <si>
    <t>Name des Zuwendungsempfängers:</t>
  </si>
  <si>
    <t>7.</t>
  </si>
  <si>
    <t>8.</t>
  </si>
  <si>
    <t>Telefon/E-Mail:</t>
  </si>
  <si>
    <t>9.</t>
  </si>
  <si>
    <t>Region:</t>
  </si>
  <si>
    <t>10.</t>
  </si>
  <si>
    <t>Berichtszeitraum:</t>
  </si>
  <si>
    <t>von</t>
  </si>
  <si>
    <t>bis</t>
  </si>
  <si>
    <t>Hiermit versichere ich die Vollständigkeit und Richtigkeit meiner Angaben.</t>
  </si>
  <si>
    <t>Ort, Datum</t>
  </si>
  <si>
    <t>Regionale Kompetenzstellen für Ressourceneffizienz (KEFF+)</t>
  </si>
  <si>
    <t>B  Ressourcen</t>
  </si>
  <si>
    <t>B.VI Förderung des Übergangs zu einer Kreislauf- und ressourceneffizienten Wirtschaft</t>
  </si>
  <si>
    <t>B.VI2 Prototyping und Technologietransfer</t>
  </si>
  <si>
    <t>Monitoringbericht</t>
  </si>
  <si>
    <t>1. Wie ist der aktuelle Umsetzungs- bzw. Sachstand im Projekt? Bitte erläutern Sie die erzielten Ergebnisse.</t>
  </si>
  <si>
    <t>2. Gab es nennenswerte Erfolge? Wenn ja: welche?</t>
  </si>
  <si>
    <t>4. Haben diese Probleme bzw. Abweichungen Auswirkungen auf die Erfüllung der Outputindikatoren (O07 / O12)?</t>
  </si>
  <si>
    <t>5. Haben diese Probleme bzw. Abweichungen Auswirkungen auf Ihren Zeitplan oder Ihre Arbeitspakete? Bitte begründen Sie Verzögerungen und legen Sie ggf. Lösungsansätze vor.</t>
  </si>
  <si>
    <t>Zahl der Beratungen im Bereich der Ressourceneffizienz in Folge der Aktivitäten von KEFF+</t>
  </si>
  <si>
    <t>Summe Beratungen (O12)</t>
  </si>
  <si>
    <t>1.3.1. Durch Baustein 2 des EFRE-Förderprogramms geförderte Beratungen</t>
  </si>
  <si>
    <t>1.3.3. Beratungen ohne Förderungen</t>
  </si>
  <si>
    <t>2.1.1. Durchgeführte eigene Veranstaltungen</t>
  </si>
  <si>
    <t>Verweis Anlage 3 zum Förderaufruf</t>
  </si>
  <si>
    <t>Zielwert</t>
  </si>
  <si>
    <t>Istwert</t>
  </si>
  <si>
    <t>6. Wie viele Zwischennachweise (Mittelabrufe) haben Sie bereits eingereicht? Bzw.: Wann und in welcher Höhe planen Sie den nächsten Zwischennachweis einzureichen?</t>
  </si>
  <si>
    <t>Name des/der Ansprechpartner(s):in:</t>
  </si>
  <si>
    <t>Schritt</t>
  </si>
  <si>
    <t>Aufgabe</t>
  </si>
  <si>
    <t>Durchgeführte Follow-ups</t>
  </si>
  <si>
    <t>Anzahl durchgeführte Follow-ups</t>
  </si>
  <si>
    <t>Empfohlene Förderprogramme</t>
  </si>
  <si>
    <t>Förderprogramme empfohlen (Ja/Nein)</t>
  </si>
  <si>
    <t>Rückmeldung des Unternehmens</t>
  </si>
  <si>
    <t>Durch BERE gefördert</t>
  </si>
  <si>
    <t>EFRE-Programm in Baden-Württemberg (Förderperiode 2021 bis 2027)</t>
  </si>
  <si>
    <t>Berichtszeitraum</t>
  </si>
  <si>
    <t>Durch anderes Förderprogramm gefördert</t>
  </si>
  <si>
    <t>Musterträger</t>
  </si>
  <si>
    <t>Unternehmen, die eine Maßnahme umgesetzt haben</t>
  </si>
  <si>
    <t>1.3.2. Durch andere Förderprogramme geförderte Beratungen</t>
  </si>
  <si>
    <t>Die Formatierung der Zeilen und Spalten bitte nicht ändern.</t>
  </si>
  <si>
    <t xml:space="preserve">Wirtschaftszweig (Abteilung) falls Verarbeitendes Gewerbe </t>
  </si>
  <si>
    <t>Kalenderjahr</t>
  </si>
  <si>
    <t>Unternehmensgröße</t>
  </si>
  <si>
    <t xml:space="preserve">Datum des Follow-up </t>
  </si>
  <si>
    <t>-eigene Veranstaltungen</t>
  </si>
  <si>
    <t>Zeitpunkt bzw. Zeitraum</t>
  </si>
  <si>
    <t>Notizfeld (optional, z.B. Moderator:in-Name)</t>
  </si>
  <si>
    <t>1.1. KEFF+Checks</t>
  </si>
  <si>
    <t xml:space="preserve">2.2. Anzahl der Veröffentlichungen/Presseinformationen </t>
  </si>
  <si>
    <t>2.1. Durchgeführte Veranstaltungen</t>
  </si>
  <si>
    <t>1.3 Beratungen</t>
  </si>
  <si>
    <t>Kleinstunternehmen: bis 9 Beschäftigte</t>
  </si>
  <si>
    <t>kleines Unternehmen: bis 49 Beschäftigte</t>
  </si>
  <si>
    <t>mittleres Unternehmen: bis 249 Beschäftigte</t>
  </si>
  <si>
    <t>Großunternehmen: ab 250 Beschäftigte</t>
  </si>
  <si>
    <t>Betrachtete Prozesse/Technologien (max. 10) (optional)</t>
  </si>
  <si>
    <t>Förderprogramme (kurze Auflistung) (optional)</t>
  </si>
  <si>
    <t>Notizfeld (optional, z.B. Moderator:in-Name; Nummer des Follow-ups, Zwischenstand)</t>
  </si>
  <si>
    <t>Erzielte Energieeinsparungen (max. 3) (optional)</t>
  </si>
  <si>
    <t>Social Media Kanal</t>
  </si>
  <si>
    <t>Andere Maßnahme</t>
  </si>
  <si>
    <t>Empfohlene Optimierungsmaßnahmen (optional)</t>
  </si>
  <si>
    <t>Anzahl Teilnehmer:innen</t>
  </si>
  <si>
    <t>Erreichte Teilnehmer:innen (Anzahl)</t>
  </si>
  <si>
    <t>Anzahl sonstige Maßnahmen</t>
  </si>
  <si>
    <t>2.3. Anzahl sonstige Maßnahmen</t>
  </si>
  <si>
    <t>Presseinformationen</t>
  </si>
  <si>
    <t>Anleitung zum Ausfüllen des Zwischenberichts</t>
  </si>
  <si>
    <t>Summen der Istwerte im Register "Zwischenbericht" kontrollieren.</t>
  </si>
  <si>
    <t>Ausgefüllten Zwischenbericht spätestens zum 28.02. des Folgejahres mit unterschriebenem Deckblatt über das Kommunikationsportal "ZuMa" an die L-Bank senden.</t>
  </si>
  <si>
    <t>KEFF+Zwischenbericht</t>
  </si>
  <si>
    <t>1.2. Anzahl gelungener Beispiele aus der Praxis</t>
  </si>
  <si>
    <t>Hinweis: Für den künftigen KEFF+Abschlussbericht sollten ggf. die jeweiligen Einzelmaßnahmen über die Jahre in dem Umfang analog zu KEFF-Abschlussbericht erfasst/gesammelt werden.</t>
  </si>
  <si>
    <t xml:space="preserve">Unternehmensgröße 
(Hinweis: Beschäftige in Vollzeitäquivalenten (VZÄ/FTE)) </t>
  </si>
  <si>
    <t>Hinweise zu den Kennzahlen sind dem Förderaufruf "Regionale Kompetenzstellen für Ressourceneffizienz", insbesondere Anlage 3 "Indikatoren zur Leistungsmessung", und dem Projektantrag sowie dem EFRE-Formular zu entnehmen.</t>
  </si>
  <si>
    <t>Präsenz/Digital/Hybrid</t>
  </si>
  <si>
    <t>Bitte das Deckblatt ausfüllen.</t>
  </si>
  <si>
    <t>Unterschrift der Ansprechsperson</t>
  </si>
  <si>
    <t>vom 01.01 bis zum 31.12</t>
  </si>
  <si>
    <t>Geplante Maßnahmen</t>
  </si>
  <si>
    <t>Erzielte Einsparungen</t>
  </si>
  <si>
    <t>Unternehmen, die eine Maßnahme geplant haben</t>
  </si>
  <si>
    <t>Finanziert aus Landesmitteln, die der Landtag</t>
  </si>
  <si>
    <t>Baden-Württemberg beschlossen hat.</t>
  </si>
  <si>
    <t>Gefördert durch</t>
  </si>
  <si>
    <t>Finanziert aus Landesmitteln, die der Landtag Baden-Württemberg beschlossen hat.</t>
  </si>
  <si>
    <r>
      <t xml:space="preserve">Für jede </t>
    </r>
    <r>
      <rPr>
        <b/>
        <sz val="11"/>
        <color theme="1"/>
        <rFont val="Arial Narrow"/>
        <family val="2"/>
      </rPr>
      <t>KEFF+</t>
    </r>
    <r>
      <rPr>
        <sz val="11"/>
        <color theme="1"/>
        <rFont val="Arial Narrow"/>
        <family val="2"/>
      </rPr>
      <t>Maßnahme (</t>
    </r>
    <r>
      <rPr>
        <b/>
        <sz val="11"/>
        <color theme="1"/>
        <rFont val="Arial Narrow"/>
        <family val="2"/>
      </rPr>
      <t>KEFF+</t>
    </r>
    <r>
      <rPr>
        <sz val="11"/>
        <color theme="1"/>
        <rFont val="Arial Narrow"/>
        <family val="2"/>
      </rPr>
      <t>Check, Follow-up, Fallbeispiel, Veranstaltung) wird eine Spalte in den gleichnamigen Registern ausgefüllt.</t>
    </r>
  </si>
  <si>
    <r>
      <t xml:space="preserve">Eingaben bitte vornehmen. </t>
    </r>
    <r>
      <rPr>
        <sz val="11"/>
        <rFont val="Arial Narrow"/>
        <family val="2"/>
      </rPr>
      <t>Die Zeilen mit der blauen Füllfarbe sind optional zu befüllen.</t>
    </r>
  </si>
  <si>
    <r>
      <t>Aus dem Register "</t>
    </r>
    <r>
      <rPr>
        <b/>
        <sz val="11"/>
        <rFont val="Arial Narrow"/>
        <family val="2"/>
      </rPr>
      <t>KEFF+</t>
    </r>
    <r>
      <rPr>
        <sz val="11"/>
        <rFont val="Arial Narrow"/>
        <family val="2"/>
      </rPr>
      <t xml:space="preserve">Check" und "Follow-up" können die Angaben in den Tabellenfeldern Unternehmen und Standort in einer zur Einreichung bei der L-Bank bestimmten Kopie gelöscht werden. Eine Kopie des Zwischenberichts mit vollständigem Datensatz und den Bezügen zwischen </t>
    </r>
    <r>
      <rPr>
        <b/>
        <sz val="11"/>
        <rFont val="Arial Narrow"/>
        <family val="2"/>
      </rPr>
      <t>KEFF+</t>
    </r>
    <r>
      <rPr>
        <sz val="11"/>
        <rFont val="Arial Narrow"/>
        <family val="2"/>
      </rPr>
      <t>Checks bzw. Follow-up, Unternehmensnamen und Standorten muss durch die Regionale Kompetenzstelle lokal abgespeichert und aufbewahrt werden. Auf Anfrage des Fördergebers muss ein Bezug zwischen dem Unternehmensnamen und den Daten im "</t>
    </r>
    <r>
      <rPr>
        <b/>
        <sz val="11"/>
        <rFont val="Arial Narrow"/>
        <family val="2"/>
      </rPr>
      <t>KEFF+</t>
    </r>
    <r>
      <rPr>
        <sz val="11"/>
        <rFont val="Arial Narrow"/>
        <family val="2"/>
      </rPr>
      <t>Check" bzw. "Follow-up" durch die Regionale Kompetenzstelle wieder hergestellt werden können.</t>
    </r>
  </si>
  <si>
    <r>
      <t xml:space="preserve">Nummer des </t>
    </r>
    <r>
      <rPr>
        <b/>
        <sz val="11"/>
        <rFont val="Arial Narrow"/>
        <family val="2"/>
      </rPr>
      <t>KEFF+</t>
    </r>
    <r>
      <rPr>
        <sz val="11"/>
        <rFont val="Arial Narrow"/>
        <family val="2"/>
      </rPr>
      <t>Checks</t>
    </r>
  </si>
  <si>
    <r>
      <t xml:space="preserve">Datum des </t>
    </r>
    <r>
      <rPr>
        <b/>
        <sz val="11"/>
        <color theme="1"/>
        <rFont val="Arial Narrow"/>
        <family val="2"/>
      </rPr>
      <t>KEFF+</t>
    </r>
    <r>
      <rPr>
        <sz val="11"/>
        <color theme="1"/>
        <rFont val="Arial Narrow"/>
        <family val="2"/>
      </rPr>
      <t>Checks</t>
    </r>
  </si>
  <si>
    <r>
      <t xml:space="preserve">Art des </t>
    </r>
    <r>
      <rPr>
        <b/>
        <sz val="11"/>
        <color theme="1"/>
        <rFont val="Arial Narrow"/>
        <family val="2"/>
      </rPr>
      <t>KEFF+</t>
    </r>
    <r>
      <rPr>
        <sz val="11"/>
        <color theme="1"/>
        <rFont val="Arial Narrow"/>
        <family val="2"/>
      </rPr>
      <t>Checks (A/B)</t>
    </r>
  </si>
  <si>
    <r>
      <t xml:space="preserve">Empfohlene Optimierungsmaßnahmen (max. 10) </t>
    </r>
    <r>
      <rPr>
        <b/>
        <sz val="11"/>
        <rFont val="Arial Narrow"/>
        <family val="2"/>
      </rPr>
      <t>(optional</t>
    </r>
    <r>
      <rPr>
        <b/>
        <sz val="11"/>
        <color theme="1"/>
        <rFont val="Arial Narrow"/>
        <family val="2"/>
      </rPr>
      <t>)</t>
    </r>
  </si>
  <si>
    <r>
      <t>Beratungsbedarf (kurze Beschreibung) (</t>
    </r>
    <r>
      <rPr>
        <sz val="11"/>
        <rFont val="Arial Narrow"/>
        <family val="2"/>
      </rPr>
      <t>optional</t>
    </r>
    <r>
      <rPr>
        <sz val="11"/>
        <color theme="1"/>
        <rFont val="Arial Narrow"/>
        <family val="2"/>
      </rPr>
      <t>)</t>
    </r>
  </si>
  <si>
    <r>
      <t>Erzielte Materialeinsparungen (max. 3) (</t>
    </r>
    <r>
      <rPr>
        <b/>
        <sz val="11"/>
        <rFont val="Arial Narrow"/>
        <family val="2"/>
      </rPr>
      <t>optional</t>
    </r>
    <r>
      <rPr>
        <b/>
        <sz val="11"/>
        <color theme="1"/>
        <rFont val="Arial Narrow"/>
        <family val="2"/>
      </rPr>
      <t>)</t>
    </r>
  </si>
  <si>
    <r>
      <t>CO</t>
    </r>
    <r>
      <rPr>
        <vertAlign val="subscript"/>
        <sz val="11"/>
        <color theme="1"/>
        <rFont val="Arial Narrow"/>
        <family val="2"/>
      </rPr>
      <t>2</t>
    </r>
    <r>
      <rPr>
        <sz val="11"/>
        <color theme="1"/>
        <rFont val="Arial Narrow"/>
        <family val="2"/>
      </rPr>
      <t>-eq. (Tonnen pro Jahr)</t>
    </r>
  </si>
  <si>
    <r>
      <t>CO</t>
    </r>
    <r>
      <rPr>
        <vertAlign val="subscript"/>
        <sz val="11"/>
        <color theme="1"/>
        <rFont val="Arial Narrow"/>
        <family val="2"/>
      </rPr>
      <t>2</t>
    </r>
    <r>
      <rPr>
        <sz val="11"/>
        <color theme="1"/>
        <rFont val="Arial Narrow"/>
        <family val="2"/>
      </rPr>
      <t>-eq. (Tonnen/Jahr)</t>
    </r>
  </si>
  <si>
    <r>
      <t xml:space="preserve">Durchgeführte </t>
    </r>
    <r>
      <rPr>
        <b/>
        <sz val="11"/>
        <rFont val="Arial Narrow"/>
        <family val="2"/>
      </rPr>
      <t>KEFF+</t>
    </r>
    <r>
      <rPr>
        <sz val="11"/>
        <rFont val="Arial Narrow"/>
        <family val="2"/>
      </rPr>
      <t>Checks (O07)</t>
    </r>
  </si>
  <si>
    <r>
      <rPr>
        <b/>
        <sz val="11"/>
        <rFont val="Arial Narrow"/>
        <family val="2"/>
      </rPr>
      <t>KEFF+</t>
    </r>
    <r>
      <rPr>
        <sz val="11"/>
        <rFont val="Arial Narrow"/>
        <family val="2"/>
      </rPr>
      <t>Checks (Teil A) gesamt</t>
    </r>
  </si>
  <si>
    <r>
      <rPr>
        <b/>
        <sz val="11"/>
        <rFont val="Arial Narrow"/>
        <family val="2"/>
      </rPr>
      <t>KEFF+</t>
    </r>
    <r>
      <rPr>
        <sz val="11"/>
        <rFont val="Arial Narrow"/>
        <family val="2"/>
      </rPr>
      <t>Checks (Teil B) gesamt</t>
    </r>
  </si>
  <si>
    <r>
      <rPr>
        <b/>
        <sz val="11"/>
        <rFont val="Arial Narrow"/>
        <family val="2"/>
      </rPr>
      <t>KEFF+</t>
    </r>
    <r>
      <rPr>
        <sz val="11"/>
        <rFont val="Arial Narrow"/>
        <family val="2"/>
      </rPr>
      <t>Checks (Teil A) Kleinstunternehmen</t>
    </r>
  </si>
  <si>
    <r>
      <rPr>
        <b/>
        <sz val="11"/>
        <rFont val="Arial Narrow"/>
        <family val="2"/>
      </rPr>
      <t>KEFF+</t>
    </r>
    <r>
      <rPr>
        <sz val="11"/>
        <rFont val="Arial Narrow"/>
        <family val="2"/>
      </rPr>
      <t>Checks (Teil A) kleine Unternehmen</t>
    </r>
  </si>
  <si>
    <r>
      <rPr>
        <b/>
        <sz val="11"/>
        <rFont val="Arial Narrow"/>
        <family val="2"/>
      </rPr>
      <t>KEFF+</t>
    </r>
    <r>
      <rPr>
        <sz val="11"/>
        <rFont val="Arial Narrow"/>
        <family val="2"/>
      </rPr>
      <t>Checks (Teil A) mittlere Unternehmen</t>
    </r>
  </si>
  <si>
    <r>
      <rPr>
        <b/>
        <sz val="11"/>
        <rFont val="Arial Narrow"/>
        <family val="2"/>
      </rPr>
      <t>KEFF+</t>
    </r>
    <r>
      <rPr>
        <sz val="11"/>
        <rFont val="Arial Narrow"/>
        <family val="2"/>
      </rPr>
      <t>Checks (Teil A) Großunternehmen</t>
    </r>
  </si>
  <si>
    <r>
      <rPr>
        <b/>
        <sz val="11"/>
        <rFont val="Arial Narrow"/>
        <family val="2"/>
      </rPr>
      <t>KEFF+</t>
    </r>
    <r>
      <rPr>
        <sz val="11"/>
        <rFont val="Arial Narrow"/>
        <family val="2"/>
      </rPr>
      <t>Checks (Teil B) Kleinstunternehmen</t>
    </r>
  </si>
  <si>
    <r>
      <rPr>
        <b/>
        <sz val="11"/>
        <rFont val="Arial Narrow"/>
        <family val="2"/>
      </rPr>
      <t>KEFF+</t>
    </r>
    <r>
      <rPr>
        <sz val="11"/>
        <rFont val="Arial Narrow"/>
        <family val="2"/>
      </rPr>
      <t>Checks (Teil B) kleine Unternehmen</t>
    </r>
  </si>
  <si>
    <r>
      <rPr>
        <b/>
        <sz val="11"/>
        <rFont val="Arial Narrow"/>
        <family val="2"/>
      </rPr>
      <t>KEFF+</t>
    </r>
    <r>
      <rPr>
        <sz val="11"/>
        <rFont val="Arial Narrow"/>
        <family val="2"/>
      </rPr>
      <t>Checks (Teil B) mittlere Unternehmen</t>
    </r>
  </si>
  <si>
    <r>
      <rPr>
        <b/>
        <sz val="11"/>
        <rFont val="Arial Narrow"/>
        <family val="2"/>
      </rPr>
      <t>KEFF+</t>
    </r>
    <r>
      <rPr>
        <sz val="11"/>
        <rFont val="Arial Narrow"/>
        <family val="2"/>
      </rPr>
      <t>Checks (Teil B) Großunternehmen</t>
    </r>
  </si>
  <si>
    <r>
      <t xml:space="preserve">Anzahl </t>
    </r>
    <r>
      <rPr>
        <b/>
        <sz val="11"/>
        <rFont val="Arial Narrow"/>
        <family val="2"/>
      </rPr>
      <t>KEFF+</t>
    </r>
    <r>
      <rPr>
        <sz val="11"/>
        <rFont val="Arial Narrow"/>
        <family val="2"/>
      </rPr>
      <t>Checks mit Beratungsempfehlung</t>
    </r>
  </si>
  <si>
    <r>
      <t xml:space="preserve">Anzahl </t>
    </r>
    <r>
      <rPr>
        <b/>
        <sz val="11"/>
        <rFont val="Arial Narrow"/>
        <family val="2"/>
      </rPr>
      <t>KEFF+</t>
    </r>
    <r>
      <rPr>
        <sz val="11"/>
        <rFont val="Arial Narrow"/>
        <family val="2"/>
      </rPr>
      <t>Checks mit Förderprogrammempfehlung</t>
    </r>
  </si>
  <si>
    <r>
      <t xml:space="preserve">3. Gab es Probleme bei der Umsetzung des Förderprogramms? Wenn ja: wie wurden diese gelöst? </t>
    </r>
    <r>
      <rPr>
        <b/>
        <sz val="11"/>
        <rFont val="Arial Narrow"/>
        <family val="2"/>
      </rPr>
      <t>Wenn nein: warum nicht?</t>
    </r>
  </si>
  <si>
    <t>Bitte erläutern Sie den aktuellen Sachstand im Projekt KEFF+. Ergänzen Sie hierbei insbesondere die Veränderungen seit dem letzten Bericht. Zur Orientierung für Ihren Bericht können die nachstehenden Fragen dienen. 
Bitte nennen Sie bei der Beantwortung die jeweiligen Ziffern. Alternativ kann der Monitoringbericht auch in einem separaten Dokument erfasst und eingereicht werden.</t>
  </si>
  <si>
    <r>
      <t>Teilnahme von Pressevertreter:innen (</t>
    </r>
    <r>
      <rPr>
        <sz val="11"/>
        <rFont val="Arial Narrow"/>
        <family val="2"/>
      </rPr>
      <t>optional)</t>
    </r>
  </si>
  <si>
    <t>01.01.2025 - 31.12.2025</t>
  </si>
  <si>
    <r>
      <t xml:space="preserve">Die Zielwerte im Register „Zwischenbericht“ können entsprechend dem jeweiligen Förderaufruf </t>
    </r>
    <r>
      <rPr>
        <b/>
        <sz val="11"/>
        <rFont val="Arial Narrow"/>
        <family val="2"/>
      </rPr>
      <t>oder</t>
    </r>
    <r>
      <rPr>
        <sz val="11"/>
        <rFont val="Arial Narrow"/>
        <family val="2"/>
      </rPr>
      <t xml:space="preserve"> dem EFRE-Formular „Geplante Zielbeiträge“ eingetragen werden. Die Zellen mit grauer Füllfarbe müssen nicht ausgefüllt werden.</t>
    </r>
  </si>
  <si>
    <t>Bitte das Tabellenblatt "Monitoringbericht" ausfüllen. Alle Leitfragen sind mit Nennung der jeweiligen Ziffer zu beantworten. Alternativ kann der Monitoringbericht auch in einem separaten Dokument erfasst und eingereicht werden.</t>
  </si>
  <si>
    <r>
      <t xml:space="preserve">Der Berichtszeitraum des Zwischenberichts umfasst das betroffene Kalenderjahr. Entsprechend sind nur </t>
    </r>
    <r>
      <rPr>
        <b/>
        <sz val="11"/>
        <rFont val="Arial Narrow"/>
        <family val="2"/>
      </rPr>
      <t>KEFF+</t>
    </r>
    <r>
      <rPr>
        <sz val="11"/>
        <rFont val="Arial Narrow"/>
        <family val="2"/>
      </rPr>
      <t>Checks / Follow-ups bis zum Jahresende aufzunehmen, nicht bis zum 28. Februar des Folgejahres. Die zusätzlichen zwei Monate (Januar und Februar des Folgejahres) sind für die Bearbeitung des Zwischenberichts vorgesehen.</t>
    </r>
  </si>
  <si>
    <r>
      <t>Umgesetzte Maßnahme</t>
    </r>
    <r>
      <rPr>
        <b/>
        <sz val="11"/>
        <rFont val="Arial Narrow"/>
        <family val="2"/>
      </rPr>
      <t xml:space="preserve">n </t>
    </r>
    <r>
      <rPr>
        <b/>
        <sz val="11"/>
        <color theme="0" tint="-0.499984740745262"/>
        <rFont val="Arial Narrow"/>
        <family val="2"/>
      </rPr>
      <t>(Geplante Maßnahmen bitte in die dafür vorgesehenen separaten Felder eintragen)</t>
    </r>
  </si>
  <si>
    <t>Siehe auch EFRE-Formular „Geplante Zielbeiträge“</t>
  </si>
  <si>
    <r>
      <t>CO</t>
    </r>
    <r>
      <rPr>
        <vertAlign val="subscript"/>
        <sz val="11"/>
        <rFont val="Arial Narrow"/>
        <family val="2"/>
      </rPr>
      <t>2</t>
    </r>
    <r>
      <rPr>
        <sz val="11"/>
        <rFont val="Arial Narrow"/>
        <family val="2"/>
      </rPr>
      <t xml:space="preserve"> Einsparungen aus Material (Tonnen/Jahr)</t>
    </r>
  </si>
  <si>
    <r>
      <t>CO</t>
    </r>
    <r>
      <rPr>
        <vertAlign val="subscript"/>
        <sz val="11"/>
        <rFont val="Arial Narrow"/>
        <family val="2"/>
      </rPr>
      <t xml:space="preserve">2 </t>
    </r>
    <r>
      <rPr>
        <sz val="11"/>
        <rFont val="Arial Narrow"/>
        <family val="2"/>
      </rPr>
      <t>Einsparungen aus Energie (Tonnen/Jahr)</t>
    </r>
  </si>
  <si>
    <r>
      <t xml:space="preserve">Anzahl der Unternehmen, die im Nachgang zum </t>
    </r>
    <r>
      <rPr>
        <b/>
        <sz val="11"/>
        <rFont val="Arial Narrow"/>
        <family val="2"/>
      </rPr>
      <t>KEFF+</t>
    </r>
    <r>
      <rPr>
        <sz val="11"/>
        <rFont val="Arial Narrow"/>
        <family val="2"/>
      </rPr>
      <t>Check Maßnahmen geplant  haben</t>
    </r>
  </si>
  <si>
    <r>
      <t xml:space="preserve">1.1. </t>
    </r>
    <r>
      <rPr>
        <b/>
        <sz val="11"/>
        <rFont val="Arial Narrow"/>
        <family val="2"/>
      </rPr>
      <t>KEFF+</t>
    </r>
    <r>
      <rPr>
        <sz val="11"/>
        <rFont val="Arial Narrow"/>
        <family val="2"/>
      </rPr>
      <t>Checks</t>
    </r>
  </si>
  <si>
    <r>
      <t xml:space="preserve">1.4. Anzahl der Unternehmen, die im Nachgang zum </t>
    </r>
    <r>
      <rPr>
        <b/>
        <sz val="11"/>
        <rFont val="Arial Narrow"/>
        <family val="2"/>
      </rPr>
      <t>KEFF+Check</t>
    </r>
    <r>
      <rPr>
        <sz val="11"/>
        <rFont val="Arial Narrow"/>
        <family val="2"/>
      </rPr>
      <t xml:space="preserve"> Maßnahmen umgesetzt haben</t>
    </r>
  </si>
  <si>
    <r>
      <t xml:space="preserve">2.1.2. Veranstaltungen Dritter mit aktiver Beteiligung der </t>
    </r>
    <r>
      <rPr>
        <b/>
        <sz val="11"/>
        <rFont val="Arial Narrow"/>
        <family val="2"/>
      </rPr>
      <t>KEFF+</t>
    </r>
    <r>
      <rPr>
        <sz val="11"/>
        <rFont val="Arial Narrow"/>
        <family val="2"/>
      </rPr>
      <t xml:space="preserve"> als Vortragende oder Aussteller</t>
    </r>
  </si>
  <si>
    <r>
      <t xml:space="preserve">-Veranstaltung Dritter mit aktiver Beteiligung der 
</t>
    </r>
    <r>
      <rPr>
        <b/>
        <sz val="11"/>
        <rFont val="Arial Narrow"/>
        <family val="2"/>
      </rPr>
      <t>KEFF+</t>
    </r>
    <r>
      <rPr>
        <sz val="11"/>
        <rFont val="Arial Narrow"/>
        <family val="2"/>
      </rPr>
      <t xml:space="preserve"> als Vortragende oder Aussteller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</si>
</sst>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0"/>
      <name val="Arial"/>
      <family val="2"/>
    </font>
    <font>
      <u/>
      <sz val="11"/>
      <color theme="10"/>
      <name val="Calibri"/>
      <family val="2"/>
      <scheme val="minor"/>
    </font>
    <font>
      <sz val="12"/>
      <color theme="1"/>
      <name val="Brevia-Regular"/>
      <family val="2"/>
    </font>
    <font>
      <sz val="12"/>
      <color theme="1"/>
      <name val="Arial Narrow"/>
      <family val="2"/>
    </font>
    <font>
      <b/>
      <sz val="12"/>
      <color theme="1"/>
      <name val="Arial Narrow"/>
      <family val="2"/>
    </font>
    <font>
      <sz val="8"/>
      <color theme="1"/>
      <name val="Arial Narrow"/>
      <family val="2"/>
    </font>
    <font>
      <sz val="12"/>
      <name val="Arial Narrow"/>
      <family val="2"/>
    </font>
    <font>
      <sz val="11"/>
      <color rgb="FF000000"/>
      <name val="Arial Narrow"/>
      <family val="2"/>
    </font>
    <font>
      <sz val="8"/>
      <color rgb="FF000000"/>
      <name val="Arial Narrow"/>
      <family val="2"/>
    </font>
    <font>
      <b/>
      <sz val="11"/>
      <color theme="1"/>
      <name val="Arial Narrow"/>
      <family val="2"/>
    </font>
    <font>
      <sz val="11"/>
      <color theme="1"/>
      <name val="Arial Narrow"/>
      <family val="2"/>
    </font>
    <font>
      <sz val="11"/>
      <name val="Arial Narrow"/>
      <family val="2"/>
    </font>
    <font>
      <sz val="11"/>
      <color rgb="FFFF0000"/>
      <name val="Arial Narrow"/>
      <family val="2"/>
    </font>
    <font>
      <b/>
      <sz val="11"/>
      <color rgb="FFFF0000"/>
      <name val="Arial Narrow"/>
      <family val="2"/>
    </font>
    <font>
      <b/>
      <sz val="11"/>
      <name val="Arial Narrow"/>
      <family val="2"/>
    </font>
    <font>
      <b/>
      <sz val="14"/>
      <color theme="1"/>
      <name val="Arial Narrow"/>
      <family val="2"/>
    </font>
    <font>
      <b/>
      <sz val="14"/>
      <color theme="0"/>
      <name val="Arial Narrow"/>
      <family val="2"/>
    </font>
    <font>
      <sz val="11"/>
      <color theme="0"/>
      <name val="Arial Narrow"/>
      <family val="2"/>
    </font>
    <font>
      <sz val="11"/>
      <color theme="0" tint="-0.499984740745262"/>
      <name val="Arial Narrow"/>
      <family val="2"/>
    </font>
    <font>
      <b/>
      <sz val="11"/>
      <color rgb="FFC00000"/>
      <name val="Arial Narrow"/>
      <family val="2"/>
    </font>
    <font>
      <sz val="11"/>
      <color theme="1" tint="0.499984740745262"/>
      <name val="Arial Narrow"/>
      <family val="2"/>
    </font>
    <font>
      <b/>
      <sz val="11"/>
      <color theme="0" tint="-0.499984740745262"/>
      <name val="Arial Narrow"/>
      <family val="2"/>
    </font>
    <font>
      <sz val="11"/>
      <color theme="0" tint="-0.34998626667073579"/>
      <name val="Arial Narrow"/>
      <family val="2"/>
    </font>
    <font>
      <b/>
      <sz val="11"/>
      <color theme="0" tint="-0.34998626667073579"/>
      <name val="Arial Narrow"/>
      <family val="2"/>
    </font>
    <font>
      <vertAlign val="subscript"/>
      <sz val="11"/>
      <color theme="1"/>
      <name val="Arial Narrow"/>
      <family val="2"/>
    </font>
    <font>
      <b/>
      <sz val="16"/>
      <color theme="0"/>
      <name val="Arial Narrow"/>
      <family val="2"/>
    </font>
    <font>
      <u/>
      <sz val="11"/>
      <color theme="10"/>
      <name val="Arial Narrow"/>
      <family val="2"/>
    </font>
    <font>
      <sz val="11"/>
      <color rgb="FF0070C0"/>
      <name val="Arial Narrow"/>
      <family val="2"/>
    </font>
    <font>
      <sz val="8"/>
      <name val="Arial Narrow"/>
      <family val="2"/>
    </font>
    <font>
      <vertAlign val="subscript"/>
      <sz val="11"/>
      <name val="Arial Narrow"/>
      <family val="2"/>
    </font>
  </fonts>
  <fills count="9">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3" tint="0.79998168889431442"/>
        <bgColor indexed="64"/>
      </patternFill>
    </fill>
    <fill>
      <patternFill patternType="solid">
        <fgColor rgb="FFFFFFCC"/>
        <bgColor indexed="64"/>
      </patternFill>
    </fill>
    <fill>
      <patternFill patternType="solid">
        <fgColor rgb="FFECF2FA"/>
        <bgColor indexed="64"/>
      </patternFill>
    </fill>
    <fill>
      <patternFill patternType="solid">
        <fgColor theme="4" tint="0.79998168889431442"/>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xf numFmtId="0" fontId="2" fillId="0" borderId="0" applyNumberFormat="0" applyFill="0" applyBorder="0" applyAlignment="0" applyProtection="0"/>
    <xf numFmtId="0" fontId="3" fillId="0" borderId="0"/>
  </cellStyleXfs>
  <cellXfs count="298">
    <xf numFmtId="0" fontId="0" fillId="0" borderId="0" xfId="0"/>
    <xf numFmtId="0" fontId="0" fillId="0" borderId="0" xfId="0" applyAlignment="1" applyProtection="1">
      <alignment wrapText="1"/>
      <protection locked="0"/>
    </xf>
    <xf numFmtId="0" fontId="4" fillId="0" borderId="0" xfId="3" applyNumberFormat="1" applyFont="1" applyBorder="1" applyAlignment="1" applyProtection="1">
      <alignment horizontal="center" vertical="center"/>
    </xf>
    <xf numFmtId="0" fontId="4" fillId="0" borderId="0" xfId="3" applyNumberFormat="1" applyFont="1" applyBorder="1" applyAlignment="1" applyProtection="1">
      <alignment horizontal="right" vertical="center"/>
    </xf>
    <xf numFmtId="0" fontId="4" fillId="0" borderId="0" xfId="3" applyNumberFormat="1" applyFont="1" applyBorder="1" applyAlignment="1" applyProtection="1">
      <alignment horizontal="left" vertical="center"/>
      <protection locked="0"/>
    </xf>
    <xf numFmtId="0" fontId="4" fillId="0" borderId="5" xfId="3" applyNumberFormat="1" applyFont="1" applyBorder="1" applyAlignment="1" applyProtection="1">
      <alignment horizontal="left" vertical="center"/>
      <protection locked="0"/>
    </xf>
    <xf numFmtId="14" fontId="4" fillId="4" borderId="7" xfId="3" applyNumberFormat="1" applyFont="1" applyFill="1" applyBorder="1" applyAlignment="1" applyProtection="1">
      <alignment horizontal="left" vertical="center" wrapText="1"/>
      <protection locked="0"/>
    </xf>
    <xf numFmtId="0" fontId="4" fillId="0" borderId="0" xfId="3" applyNumberFormat="1" applyFont="1" applyBorder="1" applyAlignment="1" applyProtection="1">
      <alignment horizontal="left" vertical="top"/>
    </xf>
    <xf numFmtId="0" fontId="6" fillId="0" borderId="0" xfId="3" applyNumberFormat="1" applyFont="1" applyBorder="1" applyAlignment="1" applyProtection="1">
      <alignment horizontal="left" vertical="top"/>
    </xf>
    <xf numFmtId="0" fontId="4" fillId="0" borderId="0" xfId="3" applyNumberFormat="1" applyFont="1" applyBorder="1" applyAlignment="1" applyProtection="1">
      <alignment horizontal="left" vertical="center"/>
    </xf>
    <xf numFmtId="0" fontId="6" fillId="0" borderId="0" xfId="3" applyNumberFormat="1" applyFont="1" applyBorder="1" applyAlignment="1" applyProtection="1">
      <alignment horizontal="left" vertical="top" wrapText="1"/>
    </xf>
    <xf numFmtId="0" fontId="6" fillId="0" borderId="0" xfId="3" applyNumberFormat="1" applyFont="1" applyBorder="1" applyAlignment="1" applyProtection="1">
      <alignment horizontal="left" vertical="top"/>
    </xf>
    <xf numFmtId="0" fontId="9" fillId="0" borderId="0" xfId="0" applyFont="1"/>
    <xf numFmtId="0" fontId="9" fillId="0" borderId="0" xfId="0" applyFont="1" applyAlignment="1" applyProtection="1">
      <alignment horizontal="center"/>
      <protection locked="0"/>
    </xf>
    <xf numFmtId="49" fontId="6" fillId="0" borderId="0" xfId="0" applyNumberFormat="1" applyFont="1" applyBorder="1" applyAlignment="1">
      <alignment horizontal="left"/>
    </xf>
    <xf numFmtId="0" fontId="6" fillId="0" borderId="0" xfId="0" applyFont="1" applyAlignment="1" applyProtection="1">
      <alignment wrapText="1"/>
      <protection locked="0"/>
    </xf>
    <xf numFmtId="0" fontId="10" fillId="0" borderId="20" xfId="0" applyFont="1" applyBorder="1"/>
    <xf numFmtId="0" fontId="10" fillId="0" borderId="0" xfId="0" applyFont="1"/>
    <xf numFmtId="0" fontId="11" fillId="0" borderId="21" xfId="0" applyFont="1" applyBorder="1" applyAlignment="1">
      <alignment horizontal="left"/>
    </xf>
    <xf numFmtId="49" fontId="11" fillId="0" borderId="22" xfId="0" applyNumberFormat="1" applyFont="1" applyBorder="1" applyAlignment="1">
      <alignment wrapText="1"/>
    </xf>
    <xf numFmtId="49" fontId="11" fillId="0" borderId="0" xfId="0" applyNumberFormat="1" applyFont="1"/>
    <xf numFmtId="0" fontId="11" fillId="0" borderId="0" xfId="0" applyFont="1"/>
    <xf numFmtId="49" fontId="13" fillId="0" borderId="0" xfId="0" applyNumberFormat="1" applyFont="1"/>
    <xf numFmtId="0" fontId="13" fillId="0" borderId="0" xfId="0" applyFont="1"/>
    <xf numFmtId="49" fontId="12" fillId="0" borderId="22" xfId="0" applyNumberFormat="1" applyFont="1" applyBorder="1" applyAlignment="1">
      <alignment wrapText="1"/>
    </xf>
    <xf numFmtId="0" fontId="11" fillId="0" borderId="23" xfId="0" applyFont="1" applyBorder="1" applyAlignment="1">
      <alignment horizontal="left"/>
    </xf>
    <xf numFmtId="0" fontId="11" fillId="0" borderId="0" xfId="0" applyFont="1" applyAlignment="1">
      <alignment horizontal="left"/>
    </xf>
    <xf numFmtId="0" fontId="8" fillId="0" borderId="0" xfId="0" applyFont="1" applyAlignment="1">
      <alignment vertical="center" wrapText="1"/>
    </xf>
    <xf numFmtId="0" fontId="11" fillId="0" borderId="0" xfId="0" applyFont="1" applyAlignment="1">
      <alignment wrapText="1"/>
    </xf>
    <xf numFmtId="49" fontId="16" fillId="0" borderId="0" xfId="0" applyNumberFormat="1" applyFont="1" applyAlignment="1" applyProtection="1">
      <alignment wrapText="1"/>
    </xf>
    <xf numFmtId="0" fontId="11" fillId="0" borderId="0" xfId="0" applyFont="1" applyAlignment="1" applyProtection="1">
      <alignment wrapText="1"/>
      <protection locked="0"/>
    </xf>
    <xf numFmtId="0" fontId="11" fillId="0" borderId="0" xfId="0" applyFont="1" applyBorder="1" applyAlignment="1" applyProtection="1">
      <alignment wrapText="1"/>
      <protection locked="0"/>
    </xf>
    <xf numFmtId="49" fontId="15" fillId="0" borderId="11" xfId="0" applyNumberFormat="1" applyFont="1" applyFill="1" applyBorder="1" applyAlignment="1" applyProtection="1">
      <alignment wrapText="1"/>
    </xf>
    <xf numFmtId="0" fontId="15" fillId="0" borderId="12" xfId="0" applyFont="1" applyBorder="1" applyAlignment="1" applyProtection="1">
      <alignment horizontal="center" wrapText="1"/>
      <protection locked="0"/>
    </xf>
    <xf numFmtId="49" fontId="10" fillId="0" borderId="17" xfId="0" applyNumberFormat="1" applyFont="1" applyBorder="1" applyAlignment="1" applyProtection="1">
      <alignment wrapText="1"/>
    </xf>
    <xf numFmtId="0" fontId="12" fillId="0" borderId="18" xfId="0" applyFont="1" applyBorder="1" applyAlignment="1" applyProtection="1">
      <alignment wrapText="1"/>
      <protection locked="0"/>
    </xf>
    <xf numFmtId="49" fontId="10" fillId="0" borderId="13" xfId="0" applyNumberFormat="1" applyFont="1" applyBorder="1" applyAlignment="1" applyProtection="1">
      <alignment wrapText="1"/>
    </xf>
    <xf numFmtId="0" fontId="12" fillId="0" borderId="14" xfId="0" applyFont="1" applyBorder="1" applyAlignment="1" applyProtection="1">
      <alignment wrapText="1"/>
      <protection locked="0"/>
    </xf>
    <xf numFmtId="49" fontId="15" fillId="0" borderId="15" xfId="0" applyNumberFormat="1" applyFont="1" applyBorder="1" applyAlignment="1" applyProtection="1">
      <alignment wrapText="1"/>
    </xf>
    <xf numFmtId="0" fontId="12" fillId="0" borderId="16" xfId="0" applyFont="1" applyBorder="1" applyAlignment="1" applyProtection="1">
      <alignment wrapText="1"/>
      <protection locked="0"/>
    </xf>
    <xf numFmtId="0" fontId="17" fillId="3" borderId="0" xfId="0" applyNumberFormat="1" applyFont="1" applyFill="1" applyAlignment="1" applyProtection="1">
      <alignment wrapText="1"/>
      <protection locked="0"/>
    </xf>
    <xf numFmtId="0" fontId="17" fillId="3" borderId="0" xfId="0" applyNumberFormat="1" applyFont="1" applyFill="1" applyAlignment="1" applyProtection="1">
      <alignment horizontal="center" wrapText="1"/>
      <protection locked="0"/>
    </xf>
    <xf numFmtId="0" fontId="18" fillId="3" borderId="0" xfId="0" applyNumberFormat="1" applyFont="1" applyFill="1" applyAlignment="1" applyProtection="1">
      <alignment wrapText="1"/>
      <protection locked="0"/>
    </xf>
    <xf numFmtId="0" fontId="12" fillId="0" borderId="1" xfId="0" applyNumberFormat="1" applyFont="1" applyFill="1" applyBorder="1" applyAlignment="1" applyProtection="1">
      <alignment wrapText="1"/>
    </xf>
    <xf numFmtId="0" fontId="11" fillId="0" borderId="1" xfId="0" applyNumberFormat="1" applyFont="1" applyFill="1" applyBorder="1" applyAlignment="1" applyProtection="1">
      <alignment horizontal="center" wrapText="1"/>
    </xf>
    <xf numFmtId="0" fontId="11" fillId="0" borderId="1" xfId="0" applyNumberFormat="1" applyFont="1" applyFill="1" applyBorder="1" applyAlignment="1" applyProtection="1">
      <alignment wrapText="1"/>
    </xf>
    <xf numFmtId="14" fontId="11" fillId="0" borderId="1" xfId="0" applyNumberFormat="1" applyFont="1" applyBorder="1" applyAlignment="1" applyProtection="1">
      <alignment horizontal="left" vertical="top" wrapText="1"/>
    </xf>
    <xf numFmtId="14" fontId="19" fillId="0" borderId="1" xfId="0" applyNumberFormat="1" applyFont="1" applyBorder="1" applyAlignment="1" applyProtection="1">
      <alignment horizontal="left" vertical="top" wrapText="1"/>
      <protection locked="0"/>
    </xf>
    <xf numFmtId="14" fontId="12" fillId="0" borderId="1" xfId="0" applyNumberFormat="1" applyFont="1" applyBorder="1" applyAlignment="1" applyProtection="1">
      <alignment horizontal="left" vertical="top" wrapText="1"/>
      <protection locked="0"/>
    </xf>
    <xf numFmtId="0" fontId="11" fillId="0" borderId="1" xfId="0" applyNumberFormat="1" applyFont="1" applyBorder="1" applyAlignment="1" applyProtection="1">
      <alignment wrapText="1"/>
    </xf>
    <xf numFmtId="0" fontId="19" fillId="0" borderId="1" xfId="0" applyNumberFormat="1" applyFont="1" applyBorder="1" applyAlignment="1" applyProtection="1">
      <alignment wrapText="1"/>
      <protection locked="0"/>
    </xf>
    <xf numFmtId="0" fontId="11" fillId="0" borderId="1" xfId="0" applyNumberFormat="1" applyFont="1" applyBorder="1" applyAlignment="1" applyProtection="1">
      <alignment wrapText="1"/>
      <protection locked="0"/>
    </xf>
    <xf numFmtId="0" fontId="11" fillId="0" borderId="1" xfId="0" applyNumberFormat="1" applyFont="1" applyBorder="1" applyAlignment="1" applyProtection="1">
      <alignment horizontal="left" vertical="top" wrapText="1"/>
      <protection locked="0"/>
    </xf>
    <xf numFmtId="49" fontId="12" fillId="0" borderId="1" xfId="0" applyNumberFormat="1" applyFont="1" applyFill="1" applyBorder="1" applyAlignment="1" applyProtection="1">
      <alignment horizontal="left" wrapText="1"/>
    </xf>
    <xf numFmtId="0" fontId="12" fillId="0" borderId="1" xfId="0" applyFont="1" applyFill="1" applyBorder="1" applyAlignment="1" applyProtection="1">
      <alignment wrapText="1"/>
      <protection locked="0"/>
    </xf>
    <xf numFmtId="0" fontId="12" fillId="0" borderId="1" xfId="0" applyFont="1" applyBorder="1" applyAlignment="1" applyProtection="1">
      <alignment wrapText="1"/>
      <protection locked="0"/>
    </xf>
    <xf numFmtId="0" fontId="12" fillId="0" borderId="1" xfId="0" applyFont="1" applyBorder="1" applyAlignment="1" applyProtection="1">
      <alignment horizontal="center" wrapText="1"/>
      <protection locked="0"/>
    </xf>
    <xf numFmtId="0" fontId="11" fillId="0" borderId="1" xfId="0" applyNumberFormat="1" applyFont="1" applyBorder="1" applyAlignment="1" applyProtection="1">
      <alignment horizontal="left" wrapText="1"/>
    </xf>
    <xf numFmtId="0" fontId="19" fillId="0" borderId="1" xfId="0" applyNumberFormat="1" applyFont="1" applyBorder="1" applyAlignment="1" applyProtection="1">
      <alignment horizontal="left" vertical="top" wrapText="1"/>
      <protection locked="0"/>
    </xf>
    <xf numFmtId="49" fontId="12" fillId="7" borderId="1" xfId="0" applyNumberFormat="1" applyFont="1" applyFill="1" applyBorder="1" applyAlignment="1" applyProtection="1">
      <alignment horizontal="left" wrapText="1"/>
    </xf>
    <xf numFmtId="0" fontId="19" fillId="0" borderId="1" xfId="0" applyFont="1" applyFill="1" applyBorder="1" applyAlignment="1" applyProtection="1">
      <alignment wrapText="1"/>
      <protection locked="0"/>
    </xf>
    <xf numFmtId="0" fontId="11" fillId="0" borderId="1" xfId="0" applyFont="1" applyFill="1" applyBorder="1" applyAlignment="1" applyProtection="1">
      <alignment wrapText="1"/>
      <protection locked="0"/>
    </xf>
    <xf numFmtId="49" fontId="11" fillId="0" borderId="0" xfId="0" applyNumberFormat="1" applyFont="1" applyAlignment="1" applyProtection="1">
      <alignment wrapText="1"/>
    </xf>
    <xf numFmtId="0" fontId="19" fillId="0" borderId="0" xfId="0" applyFont="1" applyAlignment="1" applyProtection="1">
      <alignment wrapText="1"/>
      <protection locked="0"/>
    </xf>
    <xf numFmtId="0" fontId="15" fillId="2" borderId="0" xfId="0" applyFont="1" applyFill="1" applyAlignment="1" applyProtection="1">
      <alignment wrapText="1"/>
    </xf>
    <xf numFmtId="0" fontId="20" fillId="2" borderId="0" xfId="0" applyFont="1" applyFill="1" applyAlignment="1" applyProtection="1">
      <alignment wrapText="1"/>
    </xf>
    <xf numFmtId="0" fontId="10" fillId="2" borderId="0" xfId="0" applyFont="1" applyFill="1" applyAlignment="1" applyProtection="1">
      <alignment wrapText="1"/>
    </xf>
    <xf numFmtId="49" fontId="11" fillId="7" borderId="1" xfId="0" applyNumberFormat="1" applyFont="1" applyFill="1" applyBorder="1" applyAlignment="1" applyProtection="1">
      <alignment wrapText="1"/>
    </xf>
    <xf numFmtId="0" fontId="19" fillId="0" borderId="1" xfId="0" applyFont="1" applyBorder="1" applyAlignment="1" applyProtection="1">
      <alignment wrapText="1"/>
      <protection locked="0"/>
    </xf>
    <xf numFmtId="0" fontId="11" fillId="0" borderId="1" xfId="0" applyFont="1" applyBorder="1" applyAlignment="1" applyProtection="1">
      <alignment wrapText="1"/>
      <protection locked="0"/>
    </xf>
    <xf numFmtId="49" fontId="11" fillId="7" borderId="1" xfId="0" applyNumberFormat="1" applyFont="1" applyFill="1" applyBorder="1" applyAlignment="1" applyProtection="1">
      <alignment vertical="top" wrapText="1"/>
    </xf>
    <xf numFmtId="49" fontId="11" fillId="0" borderId="0" xfId="0" applyNumberFormat="1" applyFont="1" applyBorder="1" applyAlignment="1" applyProtection="1">
      <alignment wrapText="1"/>
    </xf>
    <xf numFmtId="0" fontId="19" fillId="0" borderId="0" xfId="0" applyFont="1" applyBorder="1" applyAlignment="1" applyProtection="1">
      <alignment wrapText="1"/>
      <protection locked="0"/>
    </xf>
    <xf numFmtId="49" fontId="10" fillId="2" borderId="0" xfId="0" applyNumberFormat="1" applyFont="1" applyFill="1" applyAlignment="1" applyProtection="1">
      <alignment wrapText="1"/>
    </xf>
    <xf numFmtId="0" fontId="21" fillId="0" borderId="1" xfId="0" applyFont="1" applyBorder="1" applyAlignment="1" applyProtection="1">
      <alignment wrapText="1"/>
      <protection locked="0"/>
    </xf>
    <xf numFmtId="0" fontId="22" fillId="2" borderId="0" xfId="0" applyFont="1" applyFill="1" applyAlignment="1" applyProtection="1">
      <alignment wrapText="1"/>
    </xf>
    <xf numFmtId="0" fontId="19" fillId="0" borderId="1" xfId="0" applyNumberFormat="1" applyFont="1" applyBorder="1" applyAlignment="1" applyProtection="1">
      <alignment horizontal="left" wrapText="1"/>
      <protection locked="0"/>
    </xf>
    <xf numFmtId="49" fontId="15" fillId="2" borderId="0" xfId="0" applyNumberFormat="1" applyFont="1" applyFill="1" applyAlignment="1" applyProtection="1">
      <alignment wrapText="1"/>
    </xf>
    <xf numFmtId="0" fontId="14" fillId="2" borderId="0" xfId="0" applyFont="1" applyFill="1" applyAlignment="1" applyProtection="1">
      <alignment wrapText="1"/>
    </xf>
    <xf numFmtId="49" fontId="12" fillId="0" borderId="1" xfId="0" applyNumberFormat="1" applyFont="1" applyBorder="1" applyAlignment="1" applyProtection="1">
      <alignment wrapText="1"/>
    </xf>
    <xf numFmtId="0" fontId="19" fillId="0" borderId="1" xfId="0" applyFont="1" applyBorder="1" applyAlignment="1" applyProtection="1">
      <alignment horizontal="left" wrapText="1"/>
      <protection locked="0"/>
    </xf>
    <xf numFmtId="0" fontId="12" fillId="0" borderId="1" xfId="0" applyFont="1" applyBorder="1" applyAlignment="1" applyProtection="1">
      <alignment horizontal="left" wrapText="1"/>
      <protection locked="0"/>
    </xf>
    <xf numFmtId="49" fontId="12" fillId="7" borderId="1" xfId="0" applyNumberFormat="1" applyFont="1" applyFill="1" applyBorder="1" applyAlignment="1" applyProtection="1">
      <alignment wrapText="1"/>
    </xf>
    <xf numFmtId="1" fontId="11" fillId="0" borderId="0" xfId="0" applyNumberFormat="1" applyFont="1" applyBorder="1" applyAlignment="1" applyProtection="1">
      <alignment wrapText="1"/>
      <protection locked="0"/>
    </xf>
    <xf numFmtId="49" fontId="10" fillId="0" borderId="1" xfId="0" applyNumberFormat="1" applyFont="1" applyBorder="1" applyAlignment="1" applyProtection="1">
      <alignment wrapText="1"/>
    </xf>
    <xf numFmtId="0" fontId="11" fillId="0" borderId="1" xfId="0" applyFont="1" applyBorder="1" applyAlignment="1" applyProtection="1">
      <alignment wrapText="1"/>
    </xf>
    <xf numFmtId="0" fontId="17" fillId="3" borderId="0" xfId="0" applyNumberFormat="1" applyFont="1" applyFill="1" applyAlignment="1" applyProtection="1">
      <alignment wrapText="1"/>
    </xf>
    <xf numFmtId="0" fontId="17" fillId="3" borderId="0" xfId="0" applyNumberFormat="1" applyFont="1" applyFill="1" applyAlignment="1" applyProtection="1">
      <alignment horizontal="center" wrapText="1"/>
    </xf>
    <xf numFmtId="0" fontId="23" fillId="0" borderId="1" xfId="0" applyNumberFormat="1" applyFont="1" applyBorder="1" applyAlignment="1" applyProtection="1">
      <alignment wrapText="1"/>
      <protection locked="0"/>
    </xf>
    <xf numFmtId="14" fontId="23" fillId="0" borderId="1" xfId="0" applyNumberFormat="1" applyFont="1" applyBorder="1" applyAlignment="1" applyProtection="1">
      <alignment horizontal="left" vertical="top" wrapText="1"/>
      <protection locked="0"/>
    </xf>
    <xf numFmtId="49" fontId="11" fillId="0" borderId="1" xfId="0" applyNumberFormat="1" applyFont="1" applyBorder="1" applyAlignment="1" applyProtection="1">
      <alignment horizontal="left" vertical="top" wrapText="1"/>
    </xf>
    <xf numFmtId="14" fontId="23" fillId="0" borderId="1" xfId="0" applyNumberFormat="1" applyFont="1" applyBorder="1" applyAlignment="1" applyProtection="1">
      <alignment horizontal="left" wrapText="1"/>
      <protection locked="0"/>
    </xf>
    <xf numFmtId="14" fontId="12" fillId="0" borderId="1" xfId="0" applyNumberFormat="1" applyFont="1" applyBorder="1" applyAlignment="1" applyProtection="1">
      <alignment horizontal="left" wrapText="1"/>
      <protection locked="0"/>
    </xf>
    <xf numFmtId="49" fontId="12" fillId="0" borderId="1" xfId="0" applyNumberFormat="1" applyFont="1" applyBorder="1" applyAlignment="1" applyProtection="1">
      <alignment horizontal="left" vertical="top" wrapText="1"/>
    </xf>
    <xf numFmtId="49" fontId="23" fillId="0" borderId="1" xfId="0" applyNumberFormat="1" applyFont="1" applyBorder="1" applyAlignment="1" applyProtection="1">
      <alignment wrapText="1"/>
      <protection locked="0"/>
    </xf>
    <xf numFmtId="49" fontId="12" fillId="0" borderId="1" xfId="0" applyNumberFormat="1" applyFont="1" applyFill="1" applyBorder="1" applyAlignment="1" applyProtection="1">
      <alignment horizontal="left" wrapText="1"/>
      <protection locked="0"/>
    </xf>
    <xf numFmtId="49" fontId="12" fillId="0" borderId="1" xfId="0" applyNumberFormat="1" applyFont="1" applyBorder="1" applyAlignment="1" applyProtection="1">
      <alignment horizontal="left" wrapText="1"/>
      <protection locked="0"/>
    </xf>
    <xf numFmtId="0" fontId="12" fillId="7" borderId="1" xfId="0" applyNumberFormat="1" applyFont="1" applyFill="1" applyBorder="1" applyAlignment="1" applyProtection="1">
      <alignment wrapText="1"/>
    </xf>
    <xf numFmtId="0" fontId="12" fillId="0" borderId="1" xfId="0" applyNumberFormat="1" applyFont="1" applyFill="1" applyBorder="1" applyAlignment="1" applyProtection="1">
      <alignment horizontal="left" wrapText="1"/>
      <protection locked="0"/>
    </xf>
    <xf numFmtId="0" fontId="12" fillId="0" borderId="1" xfId="0" applyNumberFormat="1" applyFont="1" applyBorder="1" applyAlignment="1" applyProtection="1">
      <alignment horizontal="left" wrapText="1"/>
      <protection locked="0"/>
    </xf>
    <xf numFmtId="0" fontId="23" fillId="0" borderId="0" xfId="0" applyFont="1" applyBorder="1" applyAlignment="1" applyProtection="1">
      <alignment wrapText="1"/>
      <protection locked="0"/>
    </xf>
    <xf numFmtId="49" fontId="10" fillId="2" borderId="0" xfId="0" applyNumberFormat="1" applyFont="1" applyFill="1" applyAlignment="1" applyProtection="1">
      <alignment vertical="top" wrapText="1"/>
    </xf>
    <xf numFmtId="49" fontId="11" fillId="0" borderId="1" xfId="0" applyNumberFormat="1" applyFont="1" applyFill="1" applyBorder="1" applyAlignment="1" applyProtection="1">
      <alignment wrapText="1"/>
    </xf>
    <xf numFmtId="0" fontId="23" fillId="0" borderId="1" xfId="0" applyFont="1" applyFill="1" applyBorder="1" applyAlignment="1" applyProtection="1">
      <alignment wrapText="1"/>
      <protection locked="0"/>
    </xf>
    <xf numFmtId="49" fontId="11" fillId="0" borderId="1" xfId="0" applyNumberFormat="1" applyFont="1" applyFill="1" applyBorder="1" applyAlignment="1" applyProtection="1">
      <alignment vertical="top" wrapText="1"/>
    </xf>
    <xf numFmtId="0" fontId="23" fillId="0" borderId="1" xfId="0" applyFont="1" applyFill="1" applyBorder="1" applyAlignment="1" applyProtection="1">
      <alignment vertical="top" wrapText="1"/>
      <protection locked="0"/>
    </xf>
    <xf numFmtId="0" fontId="11" fillId="0" borderId="1" xfId="0" applyFont="1" applyFill="1" applyBorder="1" applyAlignment="1" applyProtection="1">
      <alignment vertical="top" wrapText="1"/>
      <protection locked="0"/>
    </xf>
    <xf numFmtId="0" fontId="23" fillId="0" borderId="0" xfId="0" applyFont="1" applyAlignment="1" applyProtection="1">
      <alignment wrapText="1"/>
      <protection locked="0"/>
    </xf>
    <xf numFmtId="0" fontId="24" fillId="2" borderId="0" xfId="0" applyFont="1" applyFill="1" applyAlignment="1" applyProtection="1">
      <alignment wrapText="1"/>
    </xf>
    <xf numFmtId="0" fontId="11" fillId="7" borderId="1" xfId="0" applyNumberFormat="1" applyFont="1" applyFill="1" applyBorder="1" applyAlignment="1" applyProtection="1">
      <alignment wrapText="1"/>
    </xf>
    <xf numFmtId="0" fontId="11" fillId="7" borderId="1" xfId="0" applyNumberFormat="1" applyFont="1" applyFill="1" applyBorder="1" applyAlignment="1" applyProtection="1">
      <alignment horizontal="left" vertical="top" wrapText="1"/>
    </xf>
    <xf numFmtId="0" fontId="23" fillId="0" borderId="1" xfId="0" applyNumberFormat="1" applyFont="1" applyBorder="1" applyAlignment="1" applyProtection="1">
      <alignment horizontal="left" vertical="top" wrapText="1"/>
      <protection locked="0"/>
    </xf>
    <xf numFmtId="0" fontId="11" fillId="0" borderId="0" xfId="0" applyNumberFormat="1" applyFont="1" applyFill="1" applyBorder="1" applyAlignment="1" applyProtection="1">
      <alignment wrapText="1"/>
    </xf>
    <xf numFmtId="0" fontId="23" fillId="0" borderId="0" xfId="0" applyNumberFormat="1" applyFont="1" applyBorder="1" applyAlignment="1" applyProtection="1">
      <alignment wrapText="1"/>
      <protection locked="0"/>
    </xf>
    <xf numFmtId="0" fontId="11" fillId="0" borderId="0" xfId="0" applyNumberFormat="1" applyFont="1" applyBorder="1" applyAlignment="1" applyProtection="1">
      <alignment wrapText="1"/>
      <protection locked="0"/>
    </xf>
    <xf numFmtId="0" fontId="11" fillId="7" borderId="1" xfId="0" applyNumberFormat="1" applyFont="1" applyFill="1" applyBorder="1" applyAlignment="1" applyProtection="1">
      <alignment horizontal="left" wrapText="1"/>
    </xf>
    <xf numFmtId="0" fontId="23" fillId="0" borderId="1" xfId="0" applyNumberFormat="1" applyFont="1" applyBorder="1" applyAlignment="1" applyProtection="1">
      <alignment horizontal="left" wrapText="1"/>
      <protection locked="0"/>
    </xf>
    <xf numFmtId="0" fontId="11" fillId="0" borderId="1" xfId="0" applyNumberFormat="1" applyFont="1" applyBorder="1" applyAlignment="1" applyProtection="1">
      <alignment horizontal="left" wrapText="1"/>
      <protection locked="0"/>
    </xf>
    <xf numFmtId="49" fontId="11" fillId="0" borderId="0" xfId="0" applyNumberFormat="1" applyFont="1" applyFill="1" applyBorder="1" applyAlignment="1" applyProtection="1">
      <alignment wrapText="1"/>
    </xf>
    <xf numFmtId="49" fontId="15" fillId="2" borderId="1" xfId="0" applyNumberFormat="1" applyFont="1" applyFill="1" applyBorder="1" applyAlignment="1" applyProtection="1">
      <alignment wrapText="1"/>
    </xf>
    <xf numFmtId="0" fontId="11" fillId="0" borderId="0" xfId="0" applyNumberFormat="1" applyFont="1" applyFill="1" applyAlignment="1" applyProtection="1">
      <alignment horizontal="left" wrapText="1"/>
    </xf>
    <xf numFmtId="0" fontId="23" fillId="0" borderId="0" xfId="0" applyNumberFormat="1" applyFont="1" applyAlignment="1" applyProtection="1">
      <alignment horizontal="left" wrapText="1"/>
      <protection locked="0"/>
    </xf>
    <xf numFmtId="0" fontId="11" fillId="0" borderId="0" xfId="0" applyNumberFormat="1" applyFont="1" applyAlignment="1" applyProtection="1">
      <alignment horizontal="left" wrapText="1"/>
      <protection locked="0"/>
    </xf>
    <xf numFmtId="0" fontId="12" fillId="0" borderId="1"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49" fontId="11" fillId="0" borderId="1" xfId="0" applyNumberFormat="1" applyFont="1" applyFill="1" applyBorder="1" applyAlignment="1" applyProtection="1">
      <alignment horizontal="left"/>
    </xf>
    <xf numFmtId="0" fontId="23" fillId="0" borderId="1" xfId="0" applyFont="1" applyBorder="1" applyAlignment="1" applyProtection="1">
      <alignment horizontal="left" wrapText="1"/>
      <protection locked="0"/>
    </xf>
    <xf numFmtId="0" fontId="11" fillId="0" borderId="0" xfId="0" applyFont="1" applyAlignment="1" applyProtection="1">
      <alignment horizontal="left" wrapText="1"/>
      <protection locked="0"/>
    </xf>
    <xf numFmtId="0" fontId="11" fillId="0" borderId="1" xfId="0" applyFont="1" applyBorder="1" applyAlignment="1" applyProtection="1">
      <alignment horizontal="left" wrapText="1"/>
      <protection locked="0"/>
    </xf>
    <xf numFmtId="49" fontId="11" fillId="0" borderId="1" xfId="0" applyNumberFormat="1" applyFont="1" applyBorder="1" applyAlignment="1" applyProtection="1">
      <alignment horizontal="left"/>
    </xf>
    <xf numFmtId="0" fontId="13" fillId="0" borderId="1" xfId="0" applyFont="1" applyFill="1" applyBorder="1" applyAlignment="1" applyProtection="1">
      <alignment wrapText="1"/>
      <protection locked="0"/>
    </xf>
    <xf numFmtId="0" fontId="13" fillId="0" borderId="1" xfId="0" applyFont="1" applyFill="1" applyBorder="1" applyAlignment="1" applyProtection="1">
      <alignment vertical="top" wrapText="1"/>
      <protection locked="0"/>
    </xf>
    <xf numFmtId="0" fontId="11" fillId="0" borderId="0" xfId="0" applyFont="1" applyAlignment="1" applyProtection="1">
      <alignment wrapText="1"/>
    </xf>
    <xf numFmtId="49" fontId="16" fillId="0" borderId="0" xfId="0" applyNumberFormat="1" applyFont="1" applyProtection="1"/>
    <xf numFmtId="0" fontId="11" fillId="0" borderId="0" xfId="0" applyNumberFormat="1" applyFont="1" applyAlignment="1" applyProtection="1">
      <alignment horizontal="center"/>
    </xf>
    <xf numFmtId="0" fontId="11" fillId="0" borderId="0" xfId="0" applyNumberFormat="1" applyFont="1" applyAlignment="1" applyProtection="1">
      <alignment horizontal="center"/>
      <protection locked="0"/>
    </xf>
    <xf numFmtId="0" fontId="11" fillId="0" borderId="0" xfId="0" applyNumberFormat="1" applyFont="1" applyAlignment="1" applyProtection="1">
      <alignment horizontal="left" wrapText="1"/>
    </xf>
    <xf numFmtId="0" fontId="11" fillId="0" borderId="0" xfId="0" applyFont="1" applyProtection="1">
      <protection locked="0"/>
    </xf>
    <xf numFmtId="49" fontId="10" fillId="0" borderId="1" xfId="0" applyNumberFormat="1" applyFont="1" applyBorder="1" applyProtection="1"/>
    <xf numFmtId="0" fontId="11" fillId="0" borderId="1" xfId="0" applyNumberFormat="1" applyFont="1" applyBorder="1" applyAlignment="1" applyProtection="1">
      <alignment horizontal="left"/>
    </xf>
    <xf numFmtId="0" fontId="11" fillId="0" borderId="0" xfId="0" applyNumberFormat="1" applyFont="1" applyBorder="1" applyAlignment="1" applyProtection="1">
      <alignment horizontal="center"/>
      <protection locked="0"/>
    </xf>
    <xf numFmtId="49" fontId="10" fillId="0" borderId="0" xfId="0" applyNumberFormat="1" applyFont="1" applyBorder="1" applyProtection="1"/>
    <xf numFmtId="0" fontId="11" fillId="0" borderId="0" xfId="0" applyNumberFormat="1" applyFont="1" applyBorder="1" applyAlignment="1" applyProtection="1">
      <alignment horizontal="center"/>
    </xf>
    <xf numFmtId="0" fontId="11" fillId="0" borderId="0" xfId="0" applyFont="1" applyBorder="1" applyAlignment="1" applyProtection="1">
      <alignment horizontal="left" wrapText="1"/>
    </xf>
    <xf numFmtId="0" fontId="11" fillId="0" borderId="0" xfId="0" applyNumberFormat="1" applyFont="1" applyBorder="1" applyAlignment="1" applyProtection="1">
      <alignment horizontal="left" wrapText="1"/>
    </xf>
    <xf numFmtId="0" fontId="11" fillId="0" borderId="0" xfId="0" applyFont="1" applyProtection="1"/>
    <xf numFmtId="0" fontId="26" fillId="3" borderId="0" xfId="0" applyNumberFormat="1" applyFont="1" applyFill="1" applyAlignment="1" applyProtection="1">
      <alignment horizontal="right"/>
    </xf>
    <xf numFmtId="0" fontId="26" fillId="3" borderId="0" xfId="0" applyNumberFormat="1" applyFont="1" applyFill="1" applyAlignment="1" applyProtection="1">
      <alignment horizontal="right"/>
      <protection locked="0"/>
    </xf>
    <xf numFmtId="49" fontId="26" fillId="3" borderId="0" xfId="0" applyNumberFormat="1" applyFont="1" applyFill="1" applyProtection="1"/>
    <xf numFmtId="0" fontId="26" fillId="3" borderId="0" xfId="0" applyNumberFormat="1" applyFont="1" applyFill="1" applyAlignment="1" applyProtection="1">
      <alignment horizontal="center"/>
    </xf>
    <xf numFmtId="0" fontId="26" fillId="3" borderId="0" xfId="0" applyNumberFormat="1" applyFont="1" applyFill="1" applyAlignment="1" applyProtection="1">
      <alignment horizontal="center"/>
      <protection locked="0"/>
    </xf>
    <xf numFmtId="0" fontId="26" fillId="3" borderId="0" xfId="0" applyNumberFormat="1" applyFont="1" applyFill="1" applyAlignment="1" applyProtection="1">
      <alignment horizontal="left" wrapText="1"/>
    </xf>
    <xf numFmtId="0" fontId="26" fillId="0" borderId="0" xfId="0" applyFont="1" applyFill="1" applyProtection="1">
      <protection locked="0"/>
    </xf>
    <xf numFmtId="49" fontId="10" fillId="2" borderId="1" xfId="0" applyNumberFormat="1" applyFont="1" applyFill="1" applyBorder="1" applyProtection="1"/>
    <xf numFmtId="0" fontId="10" fillId="2" borderId="1" xfId="0" applyNumberFormat="1" applyFont="1" applyFill="1" applyBorder="1" applyAlignment="1" applyProtection="1">
      <alignment horizontal="center"/>
    </xf>
    <xf numFmtId="0" fontId="15" fillId="2" borderId="0" xfId="0" applyNumberFormat="1" applyFont="1" applyFill="1" applyBorder="1" applyAlignment="1" applyProtection="1">
      <alignment horizontal="center"/>
      <protection locked="0"/>
    </xf>
    <xf numFmtId="49" fontId="15" fillId="2" borderId="0" xfId="0" applyNumberFormat="1" applyFont="1" applyFill="1" applyBorder="1" applyAlignment="1" applyProtection="1">
      <alignment horizontal="left" wrapText="1"/>
    </xf>
    <xf numFmtId="0" fontId="12" fillId="0" borderId="1" xfId="0" applyNumberFormat="1" applyFont="1" applyFill="1" applyBorder="1" applyProtection="1"/>
    <xf numFmtId="0" fontId="11" fillId="0" borderId="1" xfId="0" applyNumberFormat="1" applyFont="1" applyFill="1" applyBorder="1" applyAlignment="1" applyProtection="1">
      <alignment horizontal="center"/>
    </xf>
    <xf numFmtId="0" fontId="12" fillId="0" borderId="1" xfId="0" applyNumberFormat="1" applyFont="1" applyFill="1" applyBorder="1" applyAlignment="1" applyProtection="1">
      <alignment horizontal="center"/>
      <protection locked="0"/>
    </xf>
    <xf numFmtId="0" fontId="12" fillId="0" borderId="1" xfId="0" applyNumberFormat="1" applyFont="1" applyFill="1" applyBorder="1" applyAlignment="1" applyProtection="1">
      <alignment horizontal="left" wrapText="1"/>
    </xf>
    <xf numFmtId="0" fontId="13" fillId="0" borderId="0" xfId="0" applyNumberFormat="1" applyFont="1" applyFill="1" applyProtection="1">
      <protection locked="0"/>
    </xf>
    <xf numFmtId="49" fontId="12" fillId="0" borderId="1" xfId="0" applyNumberFormat="1" applyFont="1" applyBorder="1" applyProtection="1"/>
    <xf numFmtId="0" fontId="11" fillId="0" borderId="1" xfId="0" applyNumberFormat="1" applyFont="1" applyBorder="1" applyAlignment="1" applyProtection="1">
      <alignment horizontal="center"/>
    </xf>
    <xf numFmtId="0" fontId="12" fillId="0" borderId="1" xfId="0" applyNumberFormat="1" applyFont="1" applyBorder="1" applyAlignment="1" applyProtection="1">
      <alignment horizontal="center"/>
      <protection locked="0"/>
    </xf>
    <xf numFmtId="0" fontId="12" fillId="0" borderId="1" xfId="0" applyNumberFormat="1" applyFont="1" applyBorder="1" applyAlignment="1" applyProtection="1">
      <alignment horizontal="left" wrapText="1"/>
    </xf>
    <xf numFmtId="0" fontId="12" fillId="8" borderId="1" xfId="0" applyNumberFormat="1" applyFont="1" applyFill="1" applyBorder="1" applyAlignment="1" applyProtection="1">
      <alignment horizontal="center"/>
      <protection locked="0"/>
    </xf>
    <xf numFmtId="0" fontId="13" fillId="0" borderId="0" xfId="0" applyFont="1" applyFill="1" applyProtection="1">
      <protection locked="0"/>
    </xf>
    <xf numFmtId="0" fontId="11" fillId="0" borderId="0" xfId="0" applyFont="1" applyFill="1" applyAlignment="1">
      <alignment horizontal="center" vertical="center"/>
    </xf>
    <xf numFmtId="0" fontId="12" fillId="0" borderId="1" xfId="0" applyNumberFormat="1" applyFont="1" applyFill="1" applyBorder="1" applyAlignment="1" applyProtection="1">
      <alignment horizontal="center"/>
    </xf>
    <xf numFmtId="49" fontId="11" fillId="0" borderId="2" xfId="0" applyNumberFormat="1" applyFont="1" applyBorder="1" applyProtection="1"/>
    <xf numFmtId="0" fontId="12" fillId="0" borderId="0" xfId="0" applyNumberFormat="1" applyFont="1" applyBorder="1" applyAlignment="1" applyProtection="1">
      <alignment horizontal="center"/>
      <protection locked="0"/>
    </xf>
    <xf numFmtId="0" fontId="12" fillId="0" borderId="0" xfId="0" applyNumberFormat="1" applyFont="1" applyBorder="1" applyAlignment="1" applyProtection="1">
      <alignment horizontal="left" wrapText="1"/>
    </xf>
    <xf numFmtId="49" fontId="15" fillId="2" borderId="0" xfId="0" applyNumberFormat="1" applyFont="1" applyFill="1" applyProtection="1"/>
    <xf numFmtId="0" fontId="11" fillId="2" borderId="0" xfId="0" applyNumberFormat="1" applyFont="1" applyFill="1" applyBorder="1" applyAlignment="1" applyProtection="1">
      <alignment horizontal="center"/>
    </xf>
    <xf numFmtId="0" fontId="12" fillId="2" borderId="0" xfId="0" applyNumberFormat="1" applyFont="1" applyFill="1" applyBorder="1" applyAlignment="1" applyProtection="1">
      <alignment horizontal="center"/>
      <protection locked="0"/>
    </xf>
    <xf numFmtId="0" fontId="12" fillId="2" borderId="0" xfId="0" applyNumberFormat="1" applyFont="1" applyFill="1" applyBorder="1" applyAlignment="1" applyProtection="1">
      <alignment horizontal="left" wrapText="1"/>
    </xf>
    <xf numFmtId="49" fontId="11" fillId="7" borderId="1" xfId="0" applyNumberFormat="1" applyFont="1" applyFill="1" applyBorder="1" applyProtection="1"/>
    <xf numFmtId="49" fontId="11" fillId="0" borderId="0" xfId="0" applyNumberFormat="1" applyFont="1" applyProtection="1"/>
    <xf numFmtId="0" fontId="12" fillId="0" borderId="0" xfId="0" applyNumberFormat="1" applyFont="1" applyAlignment="1" applyProtection="1">
      <alignment horizontal="center"/>
      <protection locked="0"/>
    </xf>
    <xf numFmtId="0" fontId="12" fillId="0" borderId="0" xfId="0" applyNumberFormat="1" applyFont="1" applyAlignment="1" applyProtection="1">
      <alignment horizontal="left" wrapText="1"/>
    </xf>
    <xf numFmtId="49" fontId="15" fillId="2" borderId="0" xfId="0" applyNumberFormat="1" applyFont="1" applyFill="1" applyAlignment="1" applyProtection="1">
      <alignment wrapText="1"/>
      <protection locked="0"/>
    </xf>
    <xf numFmtId="49" fontId="15" fillId="2" borderId="0" xfId="0" applyNumberFormat="1" applyFont="1" applyFill="1" applyAlignment="1" applyProtection="1">
      <alignment horizontal="left" wrapText="1"/>
    </xf>
    <xf numFmtId="0" fontId="11" fillId="0" borderId="1" xfId="0" applyNumberFormat="1" applyFont="1" applyBorder="1" applyAlignment="1" applyProtection="1">
      <alignment horizontal="center" wrapText="1"/>
    </xf>
    <xf numFmtId="0" fontId="12" fillId="8" borderId="1" xfId="0" applyNumberFormat="1" applyFont="1" applyFill="1" applyBorder="1" applyAlignment="1" applyProtection="1">
      <alignment horizontal="center" wrapText="1"/>
      <protection locked="0"/>
    </xf>
    <xf numFmtId="49" fontId="13" fillId="0" borderId="0" xfId="0" applyNumberFormat="1" applyFont="1" applyBorder="1" applyAlignment="1" applyProtection="1">
      <alignment wrapText="1"/>
    </xf>
    <xf numFmtId="0" fontId="11" fillId="0" borderId="0" xfId="0" applyNumberFormat="1" applyFont="1" applyBorder="1" applyAlignment="1" applyProtection="1">
      <alignment horizontal="center" wrapText="1"/>
    </xf>
    <xf numFmtId="0" fontId="12" fillId="0" borderId="0" xfId="0" applyNumberFormat="1" applyFont="1" applyFill="1" applyBorder="1" applyAlignment="1" applyProtection="1">
      <alignment horizontal="center" wrapText="1"/>
      <protection locked="0"/>
    </xf>
    <xf numFmtId="49" fontId="12" fillId="0" borderId="1" xfId="0" applyNumberFormat="1" applyFont="1" applyFill="1" applyBorder="1" applyAlignment="1" applyProtection="1">
      <alignment wrapText="1"/>
    </xf>
    <xf numFmtId="49" fontId="10" fillId="2" borderId="0" xfId="0" applyNumberFormat="1" applyFont="1" applyFill="1" applyProtection="1"/>
    <xf numFmtId="0" fontId="11" fillId="2" borderId="0" xfId="0" applyNumberFormat="1" applyFont="1" applyFill="1" applyAlignment="1" applyProtection="1">
      <alignment horizontal="center"/>
    </xf>
    <xf numFmtId="0" fontId="12" fillId="2" borderId="0" xfId="0" applyNumberFormat="1" applyFont="1" applyFill="1" applyAlignment="1" applyProtection="1">
      <alignment horizontal="center"/>
      <protection locked="0"/>
    </xf>
    <xf numFmtId="0" fontId="12" fillId="2" borderId="0" xfId="0" applyNumberFormat="1" applyFont="1" applyFill="1" applyAlignment="1" applyProtection="1">
      <alignment horizontal="left" wrapText="1"/>
    </xf>
    <xf numFmtId="49" fontId="12" fillId="0" borderId="1" xfId="0" applyNumberFormat="1" applyFont="1" applyBorder="1" applyAlignment="1" applyProtection="1">
      <alignment vertical="top"/>
    </xf>
    <xf numFmtId="49" fontId="11" fillId="0" borderId="1" xfId="0" applyNumberFormat="1" applyFont="1" applyFill="1" applyBorder="1" applyAlignment="1" applyProtection="1">
      <alignment horizontal="center" vertical="top"/>
    </xf>
    <xf numFmtId="49" fontId="11" fillId="0" borderId="1" xfId="0" applyNumberFormat="1" applyFont="1" applyFill="1" applyBorder="1" applyProtection="1"/>
    <xf numFmtId="49" fontId="11" fillId="0" borderId="1" xfId="0" applyNumberFormat="1" applyFont="1" applyBorder="1" applyAlignment="1" applyProtection="1">
      <alignment horizontal="center"/>
    </xf>
    <xf numFmtId="49" fontId="11" fillId="0" borderId="0" xfId="0" applyNumberFormat="1" applyFont="1" applyFill="1" applyBorder="1" applyProtection="1"/>
    <xf numFmtId="49" fontId="11" fillId="0" borderId="0" xfId="0" applyNumberFormat="1" applyFont="1" applyBorder="1" applyAlignment="1" applyProtection="1">
      <alignment horizontal="center"/>
    </xf>
    <xf numFmtId="0" fontId="12" fillId="8" borderId="0" xfId="0" applyNumberFormat="1" applyFont="1" applyFill="1" applyBorder="1" applyAlignment="1" applyProtection="1">
      <alignment horizontal="center" wrapText="1"/>
      <protection locked="0"/>
    </xf>
    <xf numFmtId="0" fontId="13" fillId="8" borderId="1" xfId="0" applyNumberFormat="1" applyFont="1" applyFill="1" applyBorder="1" applyAlignment="1" applyProtection="1">
      <alignment horizontal="center" wrapText="1"/>
      <protection locked="0"/>
    </xf>
    <xf numFmtId="0" fontId="13" fillId="0" borderId="1" xfId="0" applyNumberFormat="1" applyFont="1" applyBorder="1" applyAlignment="1" applyProtection="1">
      <alignment horizontal="left" wrapText="1"/>
    </xf>
    <xf numFmtId="0" fontId="13" fillId="0" borderId="0" xfId="0" applyFont="1" applyProtection="1">
      <protection locked="0"/>
    </xf>
    <xf numFmtId="0" fontId="11" fillId="0" borderId="0" xfId="0" applyFont="1" applyAlignment="1">
      <alignment horizontal="center"/>
    </xf>
    <xf numFmtId="49" fontId="12" fillId="0" borderId="1" xfId="0" applyNumberFormat="1" applyFont="1" applyBorder="1" applyAlignment="1" applyProtection="1">
      <alignment vertical="top" wrapText="1"/>
    </xf>
    <xf numFmtId="49" fontId="11" fillId="0" borderId="1" xfId="0" applyNumberFormat="1" applyFont="1" applyBorder="1" applyAlignment="1" applyProtection="1">
      <alignment horizontal="center" vertical="top" wrapText="1"/>
    </xf>
    <xf numFmtId="49" fontId="12" fillId="0" borderId="1" xfId="0" applyNumberFormat="1" applyFont="1" applyBorder="1" applyAlignment="1" applyProtection="1">
      <alignment horizontal="left" wrapText="1"/>
    </xf>
    <xf numFmtId="49" fontId="12" fillId="0" borderId="1" xfId="0" applyNumberFormat="1" applyFont="1" applyFill="1" applyBorder="1" applyAlignment="1" applyProtection="1">
      <alignment vertical="top"/>
    </xf>
    <xf numFmtId="49" fontId="11" fillId="0" borderId="1" xfId="0" applyNumberFormat="1" applyFont="1" applyBorder="1" applyAlignment="1" applyProtection="1">
      <alignment horizontal="center" wrapText="1"/>
    </xf>
    <xf numFmtId="49" fontId="12" fillId="0" borderId="1" xfId="0" applyNumberFormat="1" applyFont="1" applyBorder="1" applyAlignment="1" applyProtection="1">
      <alignment horizontal="center" wrapText="1"/>
    </xf>
    <xf numFmtId="0" fontId="12" fillId="0" borderId="1" xfId="0" applyNumberFormat="1" applyFont="1" applyFill="1" applyBorder="1" applyAlignment="1" applyProtection="1">
      <alignment horizontal="center" wrapText="1"/>
      <protection locked="0"/>
    </xf>
    <xf numFmtId="49" fontId="11" fillId="0" borderId="1" xfId="0" applyNumberFormat="1" applyFont="1" applyBorder="1" applyProtection="1"/>
    <xf numFmtId="0" fontId="10" fillId="2" borderId="0" xfId="0" applyNumberFormat="1" applyFont="1" applyFill="1" applyAlignment="1" applyProtection="1">
      <alignment horizontal="center"/>
    </xf>
    <xf numFmtId="0" fontId="15" fillId="2" borderId="0" xfId="0" applyNumberFormat="1" applyFont="1" applyFill="1" applyAlignment="1" applyProtection="1">
      <alignment horizontal="center"/>
      <protection locked="0"/>
    </xf>
    <xf numFmtId="0" fontId="15" fillId="2" borderId="0" xfId="0" applyNumberFormat="1" applyFont="1" applyFill="1" applyAlignment="1" applyProtection="1">
      <alignment horizontal="left" wrapText="1"/>
    </xf>
    <xf numFmtId="49" fontId="12" fillId="0" borderId="1" xfId="0" quotePrefix="1" applyNumberFormat="1" applyFont="1" applyBorder="1" applyProtection="1"/>
    <xf numFmtId="49" fontId="12" fillId="0" borderId="1" xfId="0" quotePrefix="1" applyNumberFormat="1" applyFont="1" applyBorder="1" applyAlignment="1" applyProtection="1">
      <alignment wrapText="1"/>
    </xf>
    <xf numFmtId="0" fontId="12" fillId="0" borderId="1" xfId="0" applyNumberFormat="1" applyFont="1" applyBorder="1" applyAlignment="1" applyProtection="1">
      <alignment horizontal="center" vertical="top"/>
    </xf>
    <xf numFmtId="49" fontId="11" fillId="0" borderId="0" xfId="0" applyNumberFormat="1" applyFont="1" applyBorder="1" applyProtection="1"/>
    <xf numFmtId="0" fontId="11" fillId="0" borderId="1" xfId="0" applyFont="1" applyBorder="1" applyProtection="1"/>
    <xf numFmtId="0" fontId="11" fillId="0" borderId="1" xfId="0" applyFont="1" applyBorder="1" applyAlignment="1" applyProtection="1">
      <alignment vertical="top"/>
    </xf>
    <xf numFmtId="0" fontId="11" fillId="0" borderId="1" xfId="0" applyNumberFormat="1" applyFont="1" applyBorder="1" applyAlignment="1" applyProtection="1">
      <alignment horizontal="center" vertical="top"/>
    </xf>
    <xf numFmtId="0" fontId="12" fillId="0" borderId="1" xfId="0" applyFont="1" applyBorder="1" applyProtection="1"/>
    <xf numFmtId="1" fontId="11" fillId="0" borderId="1" xfId="0" applyNumberFormat="1" applyFont="1" applyFill="1" applyBorder="1" applyProtection="1"/>
    <xf numFmtId="1" fontId="11" fillId="0" borderId="1" xfId="0" applyNumberFormat="1" applyFont="1" applyBorder="1" applyAlignment="1" applyProtection="1">
      <alignment horizontal="center"/>
    </xf>
    <xf numFmtId="1" fontId="11" fillId="0" borderId="0" xfId="0" applyNumberFormat="1" applyFont="1" applyProtection="1">
      <protection locked="0"/>
    </xf>
    <xf numFmtId="0" fontId="27" fillId="0" borderId="0" xfId="2" applyFont="1" applyAlignment="1">
      <alignment horizontal="left" vertical="center" indent="1"/>
    </xf>
    <xf numFmtId="49" fontId="10" fillId="0" borderId="0" xfId="0" applyNumberFormat="1" applyFont="1"/>
    <xf numFmtId="0" fontId="11" fillId="0" borderId="0" xfId="0" applyFont="1" applyAlignment="1"/>
    <xf numFmtId="0" fontId="11" fillId="0" borderId="0" xfId="3" applyNumberFormat="1" applyFont="1" applyAlignment="1">
      <alignment horizontal="left"/>
    </xf>
    <xf numFmtId="0" fontId="11" fillId="0" borderId="9" xfId="3" applyNumberFormat="1" applyFont="1" applyBorder="1" applyAlignment="1" applyProtection="1">
      <alignment horizontal="left" vertical="top"/>
    </xf>
    <xf numFmtId="0" fontId="11" fillId="0" borderId="0" xfId="3" applyNumberFormat="1" applyFont="1" applyAlignment="1">
      <alignment horizontal="left" vertical="top"/>
    </xf>
    <xf numFmtId="0" fontId="10" fillId="0" borderId="9" xfId="3" applyNumberFormat="1" applyFont="1" applyBorder="1" applyAlignment="1" applyProtection="1">
      <alignment horizontal="left" vertical="top" wrapText="1"/>
    </xf>
    <xf numFmtId="0" fontId="11" fillId="0" borderId="9" xfId="3" applyNumberFormat="1" applyFont="1" applyBorder="1" applyAlignment="1" applyProtection="1">
      <alignment horizontal="left" vertical="top"/>
      <protection locked="0"/>
    </xf>
    <xf numFmtId="0" fontId="10" fillId="0" borderId="9" xfId="3" applyNumberFormat="1" applyFont="1" applyBorder="1" applyAlignment="1" applyProtection="1">
      <alignment horizontal="left" vertical="top"/>
    </xf>
    <xf numFmtId="0" fontId="11" fillId="0" borderId="9" xfId="3" applyNumberFormat="1" applyFont="1" applyBorder="1" applyAlignment="1" applyProtection="1">
      <alignment horizontal="left" vertical="top" wrapText="1"/>
      <protection locked="0"/>
    </xf>
    <xf numFmtId="0" fontId="11" fillId="0" borderId="10" xfId="3" applyNumberFormat="1" applyFont="1" applyBorder="1" applyAlignment="1" applyProtection="1">
      <alignment horizontal="left" vertical="top"/>
      <protection locked="0"/>
    </xf>
    <xf numFmtId="0" fontId="11" fillId="6" borderId="3" xfId="3" applyNumberFormat="1" applyFont="1" applyFill="1" applyBorder="1" applyAlignment="1" applyProtection="1">
      <alignment horizontal="left" vertical="top" wrapText="1"/>
      <protection locked="0"/>
    </xf>
    <xf numFmtId="0" fontId="11" fillId="6" borderId="2" xfId="3" applyNumberFormat="1" applyFont="1" applyFill="1" applyBorder="1" applyAlignment="1" applyProtection="1">
      <alignment horizontal="left" vertical="top" wrapText="1"/>
      <protection locked="0"/>
    </xf>
    <xf numFmtId="0" fontId="11" fillId="6" borderId="4" xfId="3" applyNumberFormat="1" applyFont="1" applyFill="1" applyBorder="1" applyAlignment="1" applyProtection="1">
      <alignment horizontal="left" vertical="top" wrapText="1"/>
      <protection locked="0"/>
    </xf>
    <xf numFmtId="49" fontId="16" fillId="0" borderId="19" xfId="0" applyNumberFormat="1" applyFont="1" applyBorder="1" applyAlignment="1">
      <alignment horizontal="left"/>
    </xf>
    <xf numFmtId="0" fontId="16" fillId="0" borderId="8" xfId="3" applyNumberFormat="1" applyFont="1" applyBorder="1" applyAlignment="1" applyProtection="1">
      <alignment horizontal="left"/>
    </xf>
    <xf numFmtId="49" fontId="6" fillId="0" borderId="0" xfId="0" applyNumberFormat="1" applyFont="1" applyBorder="1" applyAlignment="1" applyProtection="1">
      <alignment horizontal="left"/>
      <protection locked="0"/>
    </xf>
    <xf numFmtId="0" fontId="12" fillId="0" borderId="0" xfId="0" applyFont="1" applyAlignment="1" applyProtection="1">
      <alignment wrapText="1"/>
      <protection locked="0"/>
    </xf>
    <xf numFmtId="0" fontId="12" fillId="0" borderId="1" xfId="0" applyFont="1" applyBorder="1" applyAlignment="1" applyProtection="1">
      <alignment horizontal="left" wrapText="1"/>
    </xf>
    <xf numFmtId="0" fontId="12" fillId="0" borderId="0" xfId="0" applyFont="1" applyAlignment="1" applyProtection="1">
      <alignment horizontal="center"/>
      <protection locked="0"/>
    </xf>
    <xf numFmtId="49" fontId="17" fillId="3" borderId="0" xfId="0" applyNumberFormat="1" applyFont="1" applyFill="1" applyAlignment="1" applyProtection="1">
      <alignment horizontal="left" wrapText="1"/>
    </xf>
    <xf numFmtId="0" fontId="17" fillId="3" borderId="0" xfId="0" applyFont="1" applyFill="1" applyAlignment="1" applyProtection="1">
      <alignment horizontal="center" wrapText="1"/>
    </xf>
    <xf numFmtId="49" fontId="11" fillId="0" borderId="3" xfId="0" applyNumberFormat="1" applyFont="1" applyBorder="1" applyAlignment="1" applyProtection="1">
      <alignment horizontal="left" vertical="top" wrapText="1"/>
    </xf>
    <xf numFmtId="0" fontId="23" fillId="0" borderId="3" xfId="0" applyFont="1" applyBorder="1" applyAlignment="1" applyProtection="1">
      <alignment horizontal="left" wrapText="1"/>
      <protection locked="0"/>
    </xf>
    <xf numFmtId="0" fontId="12" fillId="0" borderId="3" xfId="0" applyFont="1" applyBorder="1" applyAlignment="1" applyProtection="1">
      <alignment wrapText="1"/>
      <protection locked="0"/>
    </xf>
    <xf numFmtId="0" fontId="11" fillId="0" borderId="3" xfId="0" applyFont="1" applyBorder="1" applyAlignment="1" applyProtection="1">
      <alignment wrapText="1"/>
      <protection locked="0"/>
    </xf>
    <xf numFmtId="14" fontId="12" fillId="0" borderId="1" xfId="0" applyNumberFormat="1" applyFont="1" applyBorder="1" applyAlignment="1" applyProtection="1">
      <alignment horizontal="center" wrapText="1"/>
      <protection locked="0"/>
    </xf>
    <xf numFmtId="14" fontId="11" fillId="0" borderId="1" xfId="0" applyNumberFormat="1" applyFont="1" applyBorder="1" applyAlignment="1" applyProtection="1">
      <alignment horizontal="center" wrapText="1"/>
      <protection locked="0"/>
    </xf>
    <xf numFmtId="14" fontId="11" fillId="0" borderId="1" xfId="0" applyNumberFormat="1" applyFont="1" applyBorder="1" applyAlignment="1" applyProtection="1">
      <alignment wrapText="1"/>
      <protection locked="0"/>
    </xf>
    <xf numFmtId="49" fontId="17" fillId="3" borderId="0" xfId="0" applyNumberFormat="1" applyFont="1" applyFill="1" applyBorder="1" applyAlignment="1" applyProtection="1">
      <alignment wrapText="1"/>
    </xf>
    <xf numFmtId="0" fontId="18" fillId="3" borderId="0" xfId="0" applyFont="1" applyFill="1" applyAlignment="1" applyProtection="1">
      <alignment wrapText="1"/>
    </xf>
    <xf numFmtId="0" fontId="23" fillId="0" borderId="1" xfId="0" applyFont="1" applyBorder="1" applyAlignment="1" applyProtection="1">
      <alignment wrapText="1"/>
      <protection locked="0"/>
    </xf>
    <xf numFmtId="14" fontId="11" fillId="0" borderId="1" xfId="0" applyNumberFormat="1" applyFont="1" applyBorder="1" applyAlignment="1" applyProtection="1">
      <alignment horizontal="left" wrapText="1"/>
      <protection locked="0"/>
    </xf>
    <xf numFmtId="49" fontId="11" fillId="0" borderId="1" xfId="0" applyNumberFormat="1" applyFont="1" applyFill="1" applyBorder="1" applyAlignment="1" applyProtection="1">
      <alignment horizontal="left" wrapText="1"/>
    </xf>
    <xf numFmtId="0" fontId="23" fillId="0" borderId="1" xfId="0" applyNumberFormat="1" applyFont="1" applyFill="1" applyBorder="1" applyAlignment="1" applyProtection="1">
      <alignment wrapText="1"/>
      <protection locked="0"/>
    </xf>
    <xf numFmtId="0" fontId="12" fillId="0" borderId="1" xfId="0" applyNumberFormat="1" applyFont="1" applyBorder="1" applyAlignment="1" applyProtection="1">
      <alignment wrapText="1"/>
      <protection locked="0"/>
    </xf>
    <xf numFmtId="49" fontId="11" fillId="0" borderId="1" xfId="0" applyNumberFormat="1" applyFont="1" applyFill="1" applyBorder="1" applyAlignment="1" applyProtection="1">
      <alignment horizontal="left" vertical="top" wrapText="1"/>
    </xf>
    <xf numFmtId="0" fontId="23" fillId="0" borderId="1" xfId="0" applyFont="1" applyBorder="1" applyProtection="1">
      <protection locked="0"/>
    </xf>
    <xf numFmtId="0" fontId="12" fillId="0" borderId="1" xfId="0" applyFont="1" applyBorder="1" applyProtection="1">
      <protection locked="0"/>
    </xf>
    <xf numFmtId="0" fontId="11" fillId="0" borderId="1" xfId="0" applyFont="1" applyBorder="1" applyProtection="1">
      <protection locked="0"/>
    </xf>
    <xf numFmtId="49" fontId="23" fillId="0" borderId="1" xfId="0" applyNumberFormat="1" applyFont="1" applyBorder="1" applyAlignment="1" applyProtection="1">
      <alignment horizontal="left" wrapText="1"/>
      <protection locked="0"/>
    </xf>
    <xf numFmtId="49" fontId="11" fillId="0" borderId="1" xfId="0" applyNumberFormat="1" applyFont="1" applyBorder="1" applyAlignment="1" applyProtection="1">
      <alignment horizontal="left" wrapText="1"/>
      <protection locked="0"/>
    </xf>
    <xf numFmtId="0" fontId="28" fillId="0" borderId="0" xfId="0" applyFont="1" applyAlignment="1">
      <alignment vertical="center"/>
    </xf>
    <xf numFmtId="0" fontId="6" fillId="0" borderId="0" xfId="3" applyNumberFormat="1" applyFont="1" applyBorder="1" applyAlignment="1" applyProtection="1">
      <alignment horizontal="left" vertical="top"/>
    </xf>
    <xf numFmtId="0" fontId="4" fillId="0" borderId="0" xfId="3" applyNumberFormat="1" applyFont="1" applyBorder="1" applyAlignment="1" applyProtection="1">
      <alignment horizontal="left" vertical="center"/>
    </xf>
    <xf numFmtId="0" fontId="4" fillId="4" borderId="5" xfId="3" applyNumberFormat="1" applyFont="1" applyFill="1" applyBorder="1" applyAlignment="1" applyProtection="1">
      <alignment horizontal="left" vertical="center" wrapText="1"/>
      <protection locked="0"/>
    </xf>
    <xf numFmtId="0" fontId="4" fillId="4" borderId="6" xfId="3" applyNumberFormat="1" applyFont="1" applyFill="1" applyBorder="1" applyAlignment="1" applyProtection="1">
      <alignment horizontal="left" vertical="center" wrapText="1"/>
      <protection locked="0"/>
    </xf>
    <xf numFmtId="0" fontId="4" fillId="4" borderId="7" xfId="3" applyNumberFormat="1" applyFont="1" applyFill="1" applyBorder="1" applyAlignment="1" applyProtection="1">
      <alignment horizontal="left" vertical="center" wrapText="1"/>
      <protection locked="0"/>
    </xf>
    <xf numFmtId="0" fontId="6" fillId="0" borderId="0" xfId="3" applyNumberFormat="1" applyFont="1" applyFill="1" applyBorder="1" applyAlignment="1" applyProtection="1">
      <alignment horizontal="left" vertical="top" wrapText="1"/>
      <protection locked="0"/>
    </xf>
    <xf numFmtId="0" fontId="4" fillId="5" borderId="0" xfId="3" applyNumberFormat="1" applyFont="1" applyFill="1" applyBorder="1" applyAlignment="1" applyProtection="1">
      <alignment horizontal="left" vertical="center" wrapText="1"/>
      <protection locked="0"/>
    </xf>
    <xf numFmtId="0" fontId="4" fillId="0" borderId="5" xfId="3" applyNumberFormat="1" applyFont="1" applyBorder="1" applyAlignment="1" applyProtection="1">
      <alignment horizontal="left" vertical="center"/>
    </xf>
    <xf numFmtId="0" fontId="4" fillId="0" borderId="6" xfId="3" applyNumberFormat="1" applyFont="1" applyBorder="1" applyAlignment="1" applyProtection="1">
      <alignment horizontal="left" vertical="center"/>
    </xf>
    <xf numFmtId="0" fontId="4" fillId="0" borderId="7" xfId="3" applyNumberFormat="1" applyFont="1" applyBorder="1" applyAlignment="1" applyProtection="1">
      <alignment horizontal="left" vertical="center"/>
    </xf>
    <xf numFmtId="0" fontId="5" fillId="0" borderId="0" xfId="3" applyNumberFormat="1" applyFont="1" applyBorder="1" applyAlignment="1" applyProtection="1">
      <alignment horizontal="center" vertical="center"/>
    </xf>
    <xf numFmtId="0" fontId="7" fillId="0" borderId="0" xfId="3" applyNumberFormat="1" applyFont="1" applyBorder="1" applyAlignment="1" applyProtection="1">
      <alignment horizontal="center" vertical="center"/>
    </xf>
    <xf numFmtId="0" fontId="5" fillId="0" borderId="5" xfId="3" applyNumberFormat="1" applyFont="1" applyBorder="1" applyAlignment="1" applyProtection="1">
      <alignment horizontal="left" vertical="center"/>
    </xf>
    <xf numFmtId="0" fontId="5" fillId="0" borderId="6" xfId="3" applyNumberFormat="1" applyFont="1" applyBorder="1" applyAlignment="1" applyProtection="1">
      <alignment horizontal="left" vertical="center"/>
    </xf>
    <xf numFmtId="0" fontId="5" fillId="0" borderId="7" xfId="3" applyNumberFormat="1" applyFont="1" applyBorder="1" applyAlignment="1" applyProtection="1">
      <alignment horizontal="left" vertical="center"/>
    </xf>
    <xf numFmtId="0" fontId="11" fillId="0" borderId="1" xfId="0" applyFont="1" applyBorder="1" applyAlignment="1" applyProtection="1">
      <alignment horizontal="left" wrapText="1"/>
    </xf>
    <xf numFmtId="0" fontId="12" fillId="0" borderId="24" xfId="0" applyFont="1" applyBorder="1" applyAlignment="1">
      <alignment vertical="center" wrapText="1"/>
    </xf>
    <xf numFmtId="0" fontId="7" fillId="0" borderId="0" xfId="3" applyNumberFormat="1" applyFont="1" applyBorder="1" applyAlignment="1" applyProtection="1">
      <alignment horizontal="left" vertical="top" wrapText="1"/>
    </xf>
    <xf numFmtId="0" fontId="29" fillId="0" borderId="0" xfId="3" applyNumberFormat="1" applyFont="1" applyBorder="1" applyAlignment="1" applyProtection="1">
      <alignment horizontal="left" vertical="top"/>
    </xf>
    <xf numFmtId="49" fontId="15" fillId="2" borderId="0" xfId="0" applyNumberFormat="1" applyFont="1" applyFill="1" applyAlignment="1" applyProtection="1">
      <alignment vertical="top" wrapText="1"/>
    </xf>
    <xf numFmtId="49" fontId="12" fillId="7" borderId="1" xfId="0" applyNumberFormat="1" applyFont="1" applyFill="1" applyBorder="1" applyAlignment="1" applyProtection="1">
      <alignment vertical="top" wrapText="1"/>
    </xf>
    <xf numFmtId="49" fontId="12" fillId="7" borderId="1" xfId="0" applyNumberFormat="1" applyFont="1" applyFill="1" applyBorder="1" applyProtection="1"/>
    <xf numFmtId="0" fontId="12" fillId="0" borderId="1" xfId="0" applyNumberFormat="1" applyFont="1" applyBorder="1" applyAlignment="1" applyProtection="1">
      <alignment horizontal="center"/>
    </xf>
    <xf numFmtId="0" fontId="12" fillId="0" borderId="0" xfId="0" applyFont="1" applyAlignment="1">
      <alignment horizontal="center"/>
    </xf>
    <xf numFmtId="0" fontId="12" fillId="2" borderId="0" xfId="0" applyNumberFormat="1" applyFont="1" applyFill="1" applyAlignment="1" applyProtection="1">
      <alignment horizontal="center"/>
    </xf>
    <xf numFmtId="49" fontId="12" fillId="7" borderId="1" xfId="0" applyNumberFormat="1" applyFont="1" applyFill="1" applyBorder="1" applyAlignment="1" applyProtection="1">
      <alignment vertical="top"/>
    </xf>
    <xf numFmtId="49" fontId="12" fillId="0" borderId="1" xfId="0" applyNumberFormat="1" applyFont="1" applyFill="1" applyBorder="1" applyAlignment="1" applyProtection="1">
      <alignment horizontal="center" vertical="top"/>
    </xf>
    <xf numFmtId="49" fontId="12" fillId="0" borderId="1" xfId="0" applyNumberFormat="1" applyFont="1" applyBorder="1" applyAlignment="1" applyProtection="1">
      <alignment horizontal="center"/>
    </xf>
  </cellXfs>
  <cellStyles count="4">
    <cellStyle name="Link" xfId="2" builtinId="8"/>
    <cellStyle name="Standard" xfId="0" builtinId="0"/>
    <cellStyle name="Standard 2" xfId="1" xr:uid="{00000000-0005-0000-0000-000002000000}"/>
    <cellStyle name="Standard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3.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3.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3.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6.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jp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7</xdr:col>
      <xdr:colOff>1090782</xdr:colOff>
      <xdr:row>0</xdr:row>
      <xdr:rowOff>386860</xdr:rowOff>
    </xdr:from>
    <xdr:to>
      <xdr:col>8</xdr:col>
      <xdr:colOff>2521858</xdr:colOff>
      <xdr:row>0</xdr:row>
      <xdr:rowOff>1078512</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89782" y="386860"/>
          <a:ext cx="2725266" cy="691652"/>
        </a:xfrm>
        <a:prstGeom prst="rect">
          <a:avLst/>
        </a:prstGeom>
      </xdr:spPr>
    </xdr:pic>
    <xdr:clientData/>
  </xdr:twoCellAnchor>
  <xdr:twoCellAnchor editAs="oneCell">
    <xdr:from>
      <xdr:col>3</xdr:col>
      <xdr:colOff>314475</xdr:colOff>
      <xdr:row>0</xdr:row>
      <xdr:rowOff>465667</xdr:rowOff>
    </xdr:from>
    <xdr:to>
      <xdr:col>6</xdr:col>
      <xdr:colOff>211667</xdr:colOff>
      <xdr:row>0</xdr:row>
      <xdr:rowOff>1070428</xdr:rowOff>
    </xdr:to>
    <xdr:pic>
      <xdr:nvPicPr>
        <xdr:cNvPr id="6" name="Grafik 5" descr="Logo: Baden-Württemberg&#10;">
          <a:extLst>
            <a:ext uri="{FF2B5EF4-FFF2-40B4-BE49-F238E27FC236}">
              <a16:creationId xmlns:a16="http://schemas.microsoft.com/office/drawing/2014/main" id="{1AA6FC2A-62FE-4D8D-92DE-49EF35DC8161}"/>
            </a:ext>
          </a:extLst>
        </xdr:cNvPr>
        <xdr:cNvPicPr/>
      </xdr:nvPicPr>
      <xdr:blipFill>
        <a:blip xmlns:r="http://schemas.openxmlformats.org/officeDocument/2006/relationships" r:embed="rId2"/>
        <a:stretch>
          <a:fillRect/>
        </a:stretch>
      </xdr:blipFill>
      <xdr:spPr>
        <a:xfrm>
          <a:off x="2884713" y="465667"/>
          <a:ext cx="1753811" cy="604761"/>
        </a:xfrm>
        <a:prstGeom prst="rect">
          <a:avLst/>
        </a:prstGeom>
      </xdr:spPr>
    </xdr:pic>
    <xdr:clientData/>
  </xdr:twoCellAnchor>
  <xdr:twoCellAnchor editAs="oneCell">
    <xdr:from>
      <xdr:col>1</xdr:col>
      <xdr:colOff>320524</xdr:colOff>
      <xdr:row>0</xdr:row>
      <xdr:rowOff>350762</xdr:rowOff>
    </xdr:from>
    <xdr:to>
      <xdr:col>1</xdr:col>
      <xdr:colOff>1578428</xdr:colOff>
      <xdr:row>0</xdr:row>
      <xdr:rowOff>1096644</xdr:rowOff>
    </xdr:to>
    <xdr:pic>
      <xdr:nvPicPr>
        <xdr:cNvPr id="7" name="Grafik 6">
          <a:extLst>
            <a:ext uri="{FF2B5EF4-FFF2-40B4-BE49-F238E27FC236}">
              <a16:creationId xmlns:a16="http://schemas.microsoft.com/office/drawing/2014/main" id="{099E4559-F05F-45F6-8CF4-4FE21CDF22E1}"/>
            </a:ext>
          </a:extLst>
        </xdr:cNvPr>
        <xdr:cNvPicPr>
          <a:picLocks noChangeAspect="1"/>
        </xdr:cNvPicPr>
      </xdr:nvPicPr>
      <xdr:blipFill rotWithShape="1">
        <a:blip xmlns:r="http://schemas.openxmlformats.org/officeDocument/2006/relationships" r:embed="rId3"/>
        <a:srcRect r="78021"/>
        <a:stretch/>
      </xdr:blipFill>
      <xdr:spPr>
        <a:xfrm>
          <a:off x="544286" y="350762"/>
          <a:ext cx="1257904" cy="7458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339987</xdr:colOff>
      <xdr:row>2</xdr:row>
      <xdr:rowOff>6029</xdr:rowOff>
    </xdr:from>
    <xdr:to>
      <xdr:col>6</xdr:col>
      <xdr:colOff>1516380</xdr:colOff>
      <xdr:row>5</xdr:row>
      <xdr:rowOff>138850</xdr:rowOff>
    </xdr:to>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44307" y="425129"/>
          <a:ext cx="2791833" cy="658601"/>
        </a:xfrm>
        <a:prstGeom prst="rect">
          <a:avLst/>
        </a:prstGeom>
      </xdr:spPr>
    </xdr:pic>
    <xdr:clientData/>
  </xdr:twoCellAnchor>
  <xdr:twoCellAnchor editAs="oneCell">
    <xdr:from>
      <xdr:col>3</xdr:col>
      <xdr:colOff>112470</xdr:colOff>
      <xdr:row>2</xdr:row>
      <xdr:rowOff>56974</xdr:rowOff>
    </xdr:from>
    <xdr:to>
      <xdr:col>3</xdr:col>
      <xdr:colOff>1238008</xdr:colOff>
      <xdr:row>6</xdr:row>
      <xdr:rowOff>15709</xdr:rowOff>
    </xdr:to>
    <xdr:pic>
      <xdr:nvPicPr>
        <xdr:cNvPr id="6" name="Grafik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2"/>
        <a:srcRect r="78021"/>
        <a:stretch/>
      </xdr:blipFill>
      <xdr:spPr>
        <a:xfrm>
          <a:off x="8540190" y="476074"/>
          <a:ext cx="1125538" cy="667395"/>
        </a:xfrm>
        <a:prstGeom prst="rect">
          <a:avLst/>
        </a:prstGeom>
      </xdr:spPr>
    </xdr:pic>
    <xdr:clientData/>
  </xdr:twoCellAnchor>
  <xdr:twoCellAnchor editAs="oneCell">
    <xdr:from>
      <xdr:col>3</xdr:col>
      <xdr:colOff>1607820</xdr:colOff>
      <xdr:row>2</xdr:row>
      <xdr:rowOff>106680</xdr:rowOff>
    </xdr:from>
    <xdr:to>
      <xdr:col>4</xdr:col>
      <xdr:colOff>1569720</xdr:colOff>
      <xdr:row>5</xdr:row>
      <xdr:rowOff>68580</xdr:rowOff>
    </xdr:to>
    <xdr:pic>
      <xdr:nvPicPr>
        <xdr:cNvPr id="7" name="Grafik 6" descr="Logo: Baden-Württemberg&#10;">
          <a:extLst>
            <a:ext uri="{FF2B5EF4-FFF2-40B4-BE49-F238E27FC236}">
              <a16:creationId xmlns:a16="http://schemas.microsoft.com/office/drawing/2014/main" id="{1C9938CC-8AD8-4753-928F-72F66FDB0AA4}"/>
            </a:ext>
          </a:extLst>
        </xdr:cNvPr>
        <xdr:cNvPicPr/>
      </xdr:nvPicPr>
      <xdr:blipFill>
        <a:blip xmlns:r="http://schemas.openxmlformats.org/officeDocument/2006/relationships" r:embed="rId3"/>
        <a:stretch>
          <a:fillRect/>
        </a:stretch>
      </xdr:blipFill>
      <xdr:spPr>
        <a:xfrm>
          <a:off x="10035540" y="525780"/>
          <a:ext cx="1577340" cy="487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1284062</xdr:colOff>
      <xdr:row>2</xdr:row>
      <xdr:rowOff>38450</xdr:rowOff>
    </xdr:from>
    <xdr:to>
      <xdr:col>7</xdr:col>
      <xdr:colOff>1330771</xdr:colOff>
      <xdr:row>6</xdr:row>
      <xdr:rowOff>54255</xdr:rowOff>
    </xdr:to>
    <xdr:pic>
      <xdr:nvPicPr>
        <xdr:cNvPr id="4" name="Grafik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75453" y="502276"/>
          <a:ext cx="3028448" cy="711544"/>
        </a:xfrm>
        <a:prstGeom prst="rect">
          <a:avLst/>
        </a:prstGeom>
      </xdr:spPr>
    </xdr:pic>
    <xdr:clientData/>
  </xdr:twoCellAnchor>
  <xdr:twoCellAnchor editAs="oneCell">
    <xdr:from>
      <xdr:col>3</xdr:col>
      <xdr:colOff>85725</xdr:colOff>
      <xdr:row>2</xdr:row>
      <xdr:rowOff>101266</xdr:rowOff>
    </xdr:from>
    <xdr:to>
      <xdr:col>3</xdr:col>
      <xdr:colOff>1211263</xdr:colOff>
      <xdr:row>6</xdr:row>
      <xdr:rowOff>67787</xdr:rowOff>
    </xdr:to>
    <xdr:pic>
      <xdr:nvPicPr>
        <xdr:cNvPr id="6" name="Grafik 5">
          <a:extLst>
            <a:ext uri="{FF2B5EF4-FFF2-40B4-BE49-F238E27FC236}">
              <a16:creationId xmlns:a16="http://schemas.microsoft.com/office/drawing/2014/main" id="{00000000-0008-0000-0300-000006000000}"/>
            </a:ext>
          </a:extLst>
        </xdr:cNvPr>
        <xdr:cNvPicPr>
          <a:picLocks noChangeAspect="1"/>
        </xdr:cNvPicPr>
      </xdr:nvPicPr>
      <xdr:blipFill rotWithShape="1">
        <a:blip xmlns:r="http://schemas.openxmlformats.org/officeDocument/2006/relationships" r:embed="rId2"/>
        <a:srcRect r="78021"/>
        <a:stretch/>
      </xdr:blipFill>
      <xdr:spPr>
        <a:xfrm>
          <a:off x="6324600" y="577516"/>
          <a:ext cx="1125538" cy="695390"/>
        </a:xfrm>
        <a:prstGeom prst="rect">
          <a:avLst/>
        </a:prstGeom>
      </xdr:spPr>
    </xdr:pic>
    <xdr:clientData/>
  </xdr:twoCellAnchor>
  <xdr:twoCellAnchor editAs="oneCell">
    <xdr:from>
      <xdr:col>4</xdr:col>
      <xdr:colOff>49694</xdr:colOff>
      <xdr:row>2</xdr:row>
      <xdr:rowOff>157370</xdr:rowOff>
    </xdr:from>
    <xdr:to>
      <xdr:col>5</xdr:col>
      <xdr:colOff>554934</xdr:colOff>
      <xdr:row>6</xdr:row>
      <xdr:rowOff>8283</xdr:rowOff>
    </xdr:to>
    <xdr:pic>
      <xdr:nvPicPr>
        <xdr:cNvPr id="7" name="Grafik 6" descr="Logo: Baden-Württemberg&#10;">
          <a:extLst>
            <a:ext uri="{FF2B5EF4-FFF2-40B4-BE49-F238E27FC236}">
              <a16:creationId xmlns:a16="http://schemas.microsoft.com/office/drawing/2014/main" id="{B57B950B-D0F6-4807-B87E-2D247F95A381}"/>
            </a:ext>
          </a:extLst>
        </xdr:cNvPr>
        <xdr:cNvPicPr/>
      </xdr:nvPicPr>
      <xdr:blipFill>
        <a:blip xmlns:r="http://schemas.openxmlformats.org/officeDocument/2006/relationships" r:embed="rId3"/>
        <a:stretch>
          <a:fillRect/>
        </a:stretch>
      </xdr:blipFill>
      <xdr:spPr>
        <a:xfrm>
          <a:off x="10841933" y="621196"/>
          <a:ext cx="1996110" cy="5466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1314587</xdr:colOff>
      <xdr:row>2</xdr:row>
      <xdr:rowOff>91018</xdr:rowOff>
    </xdr:from>
    <xdr:to>
      <xdr:col>7</xdr:col>
      <xdr:colOff>1173480</xdr:colOff>
      <xdr:row>6</xdr:row>
      <xdr:rowOff>70182</xdr:rowOff>
    </xdr:to>
    <xdr:pic>
      <xdr:nvPicPr>
        <xdr:cNvPr id="4" name="Grafik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54927" y="548218"/>
          <a:ext cx="2876413" cy="680204"/>
        </a:xfrm>
        <a:prstGeom prst="rect">
          <a:avLst/>
        </a:prstGeom>
      </xdr:spPr>
    </xdr:pic>
    <xdr:clientData/>
  </xdr:twoCellAnchor>
  <xdr:twoCellAnchor editAs="oneCell">
    <xdr:from>
      <xdr:col>3</xdr:col>
      <xdr:colOff>21166</xdr:colOff>
      <xdr:row>2</xdr:row>
      <xdr:rowOff>107450</xdr:rowOff>
    </xdr:from>
    <xdr:to>
      <xdr:col>3</xdr:col>
      <xdr:colOff>1146704</xdr:colOff>
      <xdr:row>6</xdr:row>
      <xdr:rowOff>71320</xdr:rowOff>
    </xdr:to>
    <xdr:pic>
      <xdr:nvPicPr>
        <xdr:cNvPr id="6" name="Grafik 5">
          <a:extLst>
            <a:ext uri="{FF2B5EF4-FFF2-40B4-BE49-F238E27FC236}">
              <a16:creationId xmlns:a16="http://schemas.microsoft.com/office/drawing/2014/main" id="{00000000-0008-0000-0400-000006000000}"/>
            </a:ext>
          </a:extLst>
        </xdr:cNvPr>
        <xdr:cNvPicPr>
          <a:picLocks noChangeAspect="1"/>
        </xdr:cNvPicPr>
      </xdr:nvPicPr>
      <xdr:blipFill rotWithShape="1">
        <a:blip xmlns:r="http://schemas.openxmlformats.org/officeDocument/2006/relationships" r:embed="rId2"/>
        <a:srcRect r="78021"/>
        <a:stretch/>
      </xdr:blipFill>
      <xdr:spPr>
        <a:xfrm>
          <a:off x="5683249" y="594283"/>
          <a:ext cx="1125538" cy="695390"/>
        </a:xfrm>
        <a:prstGeom prst="rect">
          <a:avLst/>
        </a:prstGeom>
      </xdr:spPr>
    </xdr:pic>
    <xdr:clientData/>
  </xdr:twoCellAnchor>
  <xdr:twoCellAnchor editAs="oneCell">
    <xdr:from>
      <xdr:col>4</xdr:col>
      <xdr:colOff>53340</xdr:colOff>
      <xdr:row>2</xdr:row>
      <xdr:rowOff>121920</xdr:rowOff>
    </xdr:from>
    <xdr:to>
      <xdr:col>5</xdr:col>
      <xdr:colOff>594360</xdr:colOff>
      <xdr:row>5</xdr:row>
      <xdr:rowOff>160020</xdr:rowOff>
    </xdr:to>
    <xdr:pic>
      <xdr:nvPicPr>
        <xdr:cNvPr id="7" name="Grafik 6" descr="Logo: Baden-Württemberg&#10;">
          <a:extLst>
            <a:ext uri="{FF2B5EF4-FFF2-40B4-BE49-F238E27FC236}">
              <a16:creationId xmlns:a16="http://schemas.microsoft.com/office/drawing/2014/main" id="{F3DDAD33-9C1B-458C-9516-902B759C8EE1}"/>
            </a:ext>
          </a:extLst>
        </xdr:cNvPr>
        <xdr:cNvPicPr/>
      </xdr:nvPicPr>
      <xdr:blipFill>
        <a:blip xmlns:r="http://schemas.openxmlformats.org/officeDocument/2006/relationships" r:embed="rId3"/>
        <a:stretch>
          <a:fillRect/>
        </a:stretch>
      </xdr:blipFill>
      <xdr:spPr>
        <a:xfrm>
          <a:off x="8884920" y="579120"/>
          <a:ext cx="2049780" cy="5638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51436</xdr:colOff>
      <xdr:row>1</xdr:row>
      <xdr:rowOff>99060</xdr:rowOff>
    </xdr:from>
    <xdr:to>
      <xdr:col>6</xdr:col>
      <xdr:colOff>236220</xdr:colOff>
      <xdr:row>4</xdr:row>
      <xdr:rowOff>58039</xdr:rowOff>
    </xdr:to>
    <xdr:pic>
      <xdr:nvPicPr>
        <xdr:cNvPr id="6" name="Grafik 5">
          <a:extLst>
            <a:ext uri="{FF2B5EF4-FFF2-40B4-BE49-F238E27FC236}">
              <a16:creationId xmlns:a16="http://schemas.microsoft.com/office/drawing/2014/main" id="{00000000-0008-0000-0500-000006000000}"/>
            </a:ext>
          </a:extLst>
        </xdr:cNvPr>
        <xdr:cNvPicPr>
          <a:picLocks noChangeAspect="1"/>
        </xdr:cNvPicPr>
      </xdr:nvPicPr>
      <xdr:blipFill rotWithShape="1">
        <a:blip xmlns:r="http://schemas.openxmlformats.org/officeDocument/2006/relationships" r:embed="rId1"/>
        <a:srcRect r="78021"/>
        <a:stretch/>
      </xdr:blipFill>
      <xdr:spPr>
        <a:xfrm>
          <a:off x="12632056" y="327660"/>
          <a:ext cx="931544" cy="545719"/>
        </a:xfrm>
        <a:prstGeom prst="rect">
          <a:avLst/>
        </a:prstGeom>
      </xdr:spPr>
    </xdr:pic>
    <xdr:clientData/>
  </xdr:twoCellAnchor>
  <xdr:twoCellAnchor editAs="oneCell">
    <xdr:from>
      <xdr:col>4</xdr:col>
      <xdr:colOff>571501</xdr:colOff>
      <xdr:row>11</xdr:row>
      <xdr:rowOff>158116</xdr:rowOff>
    </xdr:from>
    <xdr:to>
      <xdr:col>7</xdr:col>
      <xdr:colOff>640081</xdr:colOff>
      <xdr:row>15</xdr:row>
      <xdr:rowOff>6214</xdr:rowOff>
    </xdr:to>
    <xdr:pic>
      <xdr:nvPicPr>
        <xdr:cNvPr id="5" name="Grafik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405361" y="2398396"/>
          <a:ext cx="2308860" cy="549138"/>
        </a:xfrm>
        <a:prstGeom prst="rect">
          <a:avLst/>
        </a:prstGeom>
      </xdr:spPr>
    </xdr:pic>
    <xdr:clientData/>
  </xdr:twoCellAnchor>
  <xdr:twoCellAnchor editAs="oneCell">
    <xdr:from>
      <xdr:col>5</xdr:col>
      <xdr:colOff>7620</xdr:colOff>
      <xdr:row>7</xdr:row>
      <xdr:rowOff>99060</xdr:rowOff>
    </xdr:from>
    <xdr:to>
      <xdr:col>7</xdr:col>
      <xdr:colOff>243840</xdr:colOff>
      <xdr:row>9</xdr:row>
      <xdr:rowOff>220980</xdr:rowOff>
    </xdr:to>
    <xdr:pic>
      <xdr:nvPicPr>
        <xdr:cNvPr id="7" name="Grafik 6" descr="Logo: Baden-Württemberg&#10;">
          <a:extLst>
            <a:ext uri="{FF2B5EF4-FFF2-40B4-BE49-F238E27FC236}">
              <a16:creationId xmlns:a16="http://schemas.microsoft.com/office/drawing/2014/main" id="{18E8AF06-CB66-4BC9-B5D7-88CA2D366A0C}"/>
            </a:ext>
          </a:extLst>
        </xdr:cNvPr>
        <xdr:cNvPicPr/>
      </xdr:nvPicPr>
      <xdr:blipFill>
        <a:blip xmlns:r="http://schemas.openxmlformats.org/officeDocument/2006/relationships" r:embed="rId3"/>
        <a:stretch>
          <a:fillRect/>
        </a:stretch>
      </xdr:blipFill>
      <xdr:spPr>
        <a:xfrm>
          <a:off x="12588240" y="1470660"/>
          <a:ext cx="1729740" cy="4724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51436</xdr:colOff>
      <xdr:row>1</xdr:row>
      <xdr:rowOff>99061</xdr:rowOff>
    </xdr:from>
    <xdr:to>
      <xdr:col>2</xdr:col>
      <xdr:colOff>19997</xdr:colOff>
      <xdr:row>4</xdr:row>
      <xdr:rowOff>45721</xdr:rowOff>
    </xdr:to>
    <xdr:pic>
      <xdr:nvPicPr>
        <xdr:cNvPr id="2" name="Grafik 1">
          <a:extLst>
            <a:ext uri="{FF2B5EF4-FFF2-40B4-BE49-F238E27FC236}">
              <a16:creationId xmlns:a16="http://schemas.microsoft.com/office/drawing/2014/main" id="{3119AA57-D2DE-4E8B-944C-637EE783FADF}"/>
            </a:ext>
          </a:extLst>
        </xdr:cNvPr>
        <xdr:cNvPicPr>
          <a:picLocks noChangeAspect="1"/>
        </xdr:cNvPicPr>
      </xdr:nvPicPr>
      <xdr:blipFill rotWithShape="1">
        <a:blip xmlns:r="http://schemas.openxmlformats.org/officeDocument/2006/relationships" r:embed="rId1"/>
        <a:srcRect r="78021"/>
        <a:stretch/>
      </xdr:blipFill>
      <xdr:spPr>
        <a:xfrm>
          <a:off x="13584556" y="327661"/>
          <a:ext cx="715321" cy="594360"/>
        </a:xfrm>
        <a:prstGeom prst="rect">
          <a:avLst/>
        </a:prstGeom>
      </xdr:spPr>
    </xdr:pic>
    <xdr:clientData/>
  </xdr:twoCellAnchor>
  <xdr:twoCellAnchor editAs="oneCell">
    <xdr:from>
      <xdr:col>1</xdr:col>
      <xdr:colOff>0</xdr:colOff>
      <xdr:row>8</xdr:row>
      <xdr:rowOff>0</xdr:rowOff>
    </xdr:from>
    <xdr:to>
      <xdr:col>3</xdr:col>
      <xdr:colOff>15240</xdr:colOff>
      <xdr:row>10</xdr:row>
      <xdr:rowOff>99060</xdr:rowOff>
    </xdr:to>
    <xdr:pic>
      <xdr:nvPicPr>
        <xdr:cNvPr id="3" name="Grafik 2" descr="Logo: Baden-Württemberg&#10;">
          <a:extLst>
            <a:ext uri="{FF2B5EF4-FFF2-40B4-BE49-F238E27FC236}">
              <a16:creationId xmlns:a16="http://schemas.microsoft.com/office/drawing/2014/main" id="{BEDD1EE7-90FE-4CC5-958C-1256CAEBE6A2}"/>
            </a:ext>
          </a:extLst>
        </xdr:cNvPr>
        <xdr:cNvPicPr/>
      </xdr:nvPicPr>
      <xdr:blipFill>
        <a:blip xmlns:r="http://schemas.openxmlformats.org/officeDocument/2006/relationships" r:embed="rId2"/>
        <a:stretch>
          <a:fillRect/>
        </a:stretch>
      </xdr:blipFill>
      <xdr:spPr>
        <a:xfrm>
          <a:off x="13533120" y="1577340"/>
          <a:ext cx="1691640" cy="449580"/>
        </a:xfrm>
        <a:prstGeom prst="rect">
          <a:avLst/>
        </a:prstGeom>
      </xdr:spPr>
    </xdr:pic>
    <xdr:clientData/>
  </xdr:twoCellAnchor>
  <xdr:twoCellAnchor editAs="oneCell">
    <xdr:from>
      <xdr:col>0</xdr:col>
      <xdr:colOff>13533121</xdr:colOff>
      <xdr:row>12</xdr:row>
      <xdr:rowOff>30480</xdr:rowOff>
    </xdr:from>
    <xdr:to>
      <xdr:col>3</xdr:col>
      <xdr:colOff>281940</xdr:colOff>
      <xdr:row>15</xdr:row>
      <xdr:rowOff>1280</xdr:rowOff>
    </xdr:to>
    <xdr:pic>
      <xdr:nvPicPr>
        <xdr:cNvPr id="4" name="Grafik 3">
          <a:extLst>
            <a:ext uri="{FF2B5EF4-FFF2-40B4-BE49-F238E27FC236}">
              <a16:creationId xmlns:a16="http://schemas.microsoft.com/office/drawing/2014/main" id="{856CF705-7799-4645-B83C-E8D214C85E6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533121" y="2392680"/>
          <a:ext cx="2087879" cy="49658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tabSelected="1" zoomScale="107" zoomScaleNormal="107" workbookViewId="0">
      <selection activeCell="B10" sqref="B10"/>
    </sheetView>
  </sheetViews>
  <sheetFormatPr baseColWidth="10" defaultRowHeight="13.8"/>
  <cols>
    <col min="1" max="1" width="8.6640625" style="26" customWidth="1"/>
    <col min="2" max="2" width="162.77734375" style="28" customWidth="1"/>
    <col min="3" max="3" width="10.88671875" style="20"/>
    <col min="4" max="16384" width="11.5546875" style="21"/>
  </cols>
  <sheetData>
    <row r="1" spans="1:3" s="17" customFormat="1" ht="18">
      <c r="A1" s="241" t="s">
        <v>201</v>
      </c>
      <c r="B1" s="16"/>
    </row>
    <row r="2" spans="1:3">
      <c r="A2" s="18" t="s">
        <v>159</v>
      </c>
      <c r="B2" s="19" t="s">
        <v>160</v>
      </c>
    </row>
    <row r="3" spans="1:3">
      <c r="A3" s="18">
        <v>1</v>
      </c>
      <c r="B3" s="19" t="s">
        <v>210</v>
      </c>
    </row>
    <row r="4" spans="1:3">
      <c r="A4" s="18">
        <v>2</v>
      </c>
      <c r="B4" s="19" t="s">
        <v>220</v>
      </c>
    </row>
    <row r="5" spans="1:3">
      <c r="A5" s="18">
        <v>3</v>
      </c>
      <c r="B5" s="19" t="s">
        <v>173</v>
      </c>
    </row>
    <row r="6" spans="1:3">
      <c r="A6" s="18">
        <v>4</v>
      </c>
      <c r="B6" s="19" t="s">
        <v>221</v>
      </c>
    </row>
    <row r="7" spans="1:3" s="23" customFormat="1" ht="30" customHeight="1">
      <c r="A7" s="18">
        <v>5</v>
      </c>
      <c r="B7" s="24" t="s">
        <v>248</v>
      </c>
      <c r="C7" s="22"/>
    </row>
    <row r="8" spans="1:3">
      <c r="A8" s="18">
        <v>6</v>
      </c>
      <c r="B8" s="24" t="s">
        <v>202</v>
      </c>
    </row>
    <row r="9" spans="1:3" ht="41.4">
      <c r="A9" s="18">
        <v>7</v>
      </c>
      <c r="B9" s="24" t="s">
        <v>222</v>
      </c>
    </row>
    <row r="10" spans="1:3" ht="27.6">
      <c r="A10" s="18">
        <v>8</v>
      </c>
      <c r="B10" s="24" t="s">
        <v>249</v>
      </c>
    </row>
    <row r="11" spans="1:3">
      <c r="A11" s="18">
        <v>9</v>
      </c>
      <c r="B11" s="24" t="s">
        <v>203</v>
      </c>
    </row>
    <row r="12" spans="1:3" ht="28.2" thickBot="1">
      <c r="A12" s="25">
        <v>10</v>
      </c>
      <c r="B12" s="286" t="s">
        <v>250</v>
      </c>
    </row>
    <row r="13" spans="1:3">
      <c r="B13" s="27"/>
    </row>
  </sheetData>
  <sheetProtection algorithmName="SHA-512" hashValue="+VBKyuRhHESlvYn5lSX6Sxi9XHzjBkwmQiWXiYrFPfe0QvTBx8kIHw+EsJAqmTI8U+o5mSwsN02FyrYbH6QTkg==" saltValue="PKYwaUgwtnstaehM70aU3g==" spinCount="100000" sheet="1" objects="1" scenarios="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4"/>
  <sheetViews>
    <sheetView view="pageLayout" zoomScale="94" zoomScaleNormal="100" zoomScalePageLayoutView="94" workbookViewId="0">
      <selection activeCell="D8" sqref="D8:I8"/>
    </sheetView>
  </sheetViews>
  <sheetFormatPr baseColWidth="10" defaultColWidth="13.5546875" defaultRowHeight="15.6"/>
  <cols>
    <col min="1" max="1" width="3.109375" style="9" customWidth="1"/>
    <col min="2" max="2" width="29.44140625" style="9" customWidth="1"/>
    <col min="3" max="3" width="3.44140625" style="9" customWidth="1"/>
    <col min="4" max="4" width="4.44140625" style="9" customWidth="1"/>
    <col min="5" max="5" width="18.109375" style="9" customWidth="1"/>
    <col min="6" max="6" width="3.44140625" style="9" customWidth="1"/>
    <col min="7" max="7" width="3.88671875" style="9" customWidth="1"/>
    <col min="8" max="8" width="18.109375" style="9" customWidth="1"/>
    <col min="9" max="9" width="41.88671875" style="9" customWidth="1"/>
    <col min="10" max="16384" width="13.5546875" style="9"/>
  </cols>
  <sheetData>
    <row r="1" spans="1:9" ht="87.75" customHeight="1">
      <c r="B1" s="1"/>
      <c r="E1" s="10" t="s">
        <v>219</v>
      </c>
      <c r="F1" s="7"/>
      <c r="H1" s="7"/>
      <c r="I1" s="11" t="s">
        <v>218</v>
      </c>
    </row>
    <row r="2" spans="1:9" ht="8.1" customHeight="1"/>
    <row r="3" spans="1:9" s="2" customFormat="1">
      <c r="A3" s="280" t="s">
        <v>115</v>
      </c>
      <c r="B3" s="280"/>
      <c r="C3" s="280"/>
      <c r="D3" s="280"/>
      <c r="E3" s="280"/>
      <c r="F3" s="280"/>
      <c r="G3" s="280"/>
      <c r="H3" s="280"/>
      <c r="I3" s="280"/>
    </row>
    <row r="4" spans="1:9" s="2" customFormat="1">
      <c r="A4" s="281" t="s">
        <v>167</v>
      </c>
      <c r="B4" s="281"/>
      <c r="C4" s="281"/>
      <c r="D4" s="281"/>
      <c r="E4" s="281"/>
      <c r="F4" s="281"/>
      <c r="G4" s="281"/>
      <c r="H4" s="281"/>
      <c r="I4" s="281"/>
    </row>
    <row r="6" spans="1:9">
      <c r="A6" s="9" t="s">
        <v>116</v>
      </c>
    </row>
    <row r="7" spans="1:9" ht="8.1" customHeight="1"/>
    <row r="8" spans="1:9">
      <c r="A8" s="3" t="s">
        <v>117</v>
      </c>
      <c r="B8" s="271" t="s">
        <v>118</v>
      </c>
      <c r="C8" s="271"/>
      <c r="D8" s="282" t="s">
        <v>140</v>
      </c>
      <c r="E8" s="283"/>
      <c r="F8" s="283"/>
      <c r="G8" s="283"/>
      <c r="H8" s="283"/>
      <c r="I8" s="284"/>
    </row>
    <row r="9" spans="1:9" ht="8.1" customHeight="1">
      <c r="A9" s="3"/>
    </row>
    <row r="10" spans="1:9">
      <c r="A10" s="3" t="s">
        <v>119</v>
      </c>
      <c r="B10" s="271" t="s">
        <v>120</v>
      </c>
      <c r="C10" s="271"/>
      <c r="D10" s="277" t="s">
        <v>141</v>
      </c>
      <c r="E10" s="278"/>
      <c r="F10" s="278"/>
      <c r="G10" s="278"/>
      <c r="H10" s="278"/>
      <c r="I10" s="279"/>
    </row>
    <row r="11" spans="1:9" ht="8.1" customHeight="1">
      <c r="A11" s="3"/>
    </row>
    <row r="12" spans="1:9">
      <c r="A12" s="3" t="s">
        <v>121</v>
      </c>
      <c r="B12" s="271" t="s">
        <v>122</v>
      </c>
      <c r="C12" s="271"/>
      <c r="D12" s="277" t="s">
        <v>142</v>
      </c>
      <c r="E12" s="278"/>
      <c r="F12" s="278"/>
      <c r="G12" s="278"/>
      <c r="H12" s="278"/>
      <c r="I12" s="279"/>
    </row>
    <row r="13" spans="1:9" ht="8.1" customHeight="1">
      <c r="A13" s="3"/>
    </row>
    <row r="14" spans="1:9">
      <c r="A14" s="3" t="s">
        <v>123</v>
      </c>
      <c r="B14" s="271" t="s">
        <v>124</v>
      </c>
      <c r="C14" s="271"/>
      <c r="D14" s="277" t="s">
        <v>143</v>
      </c>
      <c r="E14" s="278"/>
      <c r="F14" s="278"/>
      <c r="G14" s="278"/>
      <c r="H14" s="278"/>
      <c r="I14" s="279"/>
    </row>
    <row r="15" spans="1:9" ht="8.1" customHeight="1">
      <c r="A15" s="3"/>
    </row>
    <row r="16" spans="1:9">
      <c r="A16" s="3" t="s">
        <v>125</v>
      </c>
      <c r="B16" s="271" t="s">
        <v>126</v>
      </c>
      <c r="C16" s="271"/>
      <c r="D16" s="272"/>
      <c r="E16" s="273"/>
      <c r="F16" s="273"/>
      <c r="G16" s="273"/>
      <c r="H16" s="273"/>
      <c r="I16" s="274"/>
    </row>
    <row r="17" spans="1:9" ht="8.1" customHeight="1">
      <c r="A17" s="3"/>
      <c r="D17" s="4"/>
      <c r="E17" s="4"/>
      <c r="F17" s="4"/>
      <c r="G17" s="4"/>
      <c r="H17" s="4"/>
      <c r="I17" s="4"/>
    </row>
    <row r="18" spans="1:9">
      <c r="A18" s="3" t="s">
        <v>127</v>
      </c>
      <c r="B18" s="271" t="s">
        <v>128</v>
      </c>
      <c r="C18" s="271"/>
      <c r="D18" s="272"/>
      <c r="E18" s="273"/>
      <c r="F18" s="273"/>
      <c r="G18" s="273"/>
      <c r="H18" s="273"/>
      <c r="I18" s="274"/>
    </row>
    <row r="19" spans="1:9" ht="8.1" customHeight="1">
      <c r="A19" s="3"/>
      <c r="D19" s="4"/>
      <c r="E19" s="4"/>
      <c r="F19" s="4"/>
      <c r="G19" s="4"/>
      <c r="H19" s="4"/>
      <c r="I19" s="4"/>
    </row>
    <row r="20" spans="1:9">
      <c r="A20" s="3" t="s">
        <v>129</v>
      </c>
      <c r="B20" s="271" t="s">
        <v>158</v>
      </c>
      <c r="C20" s="271"/>
      <c r="D20" s="272"/>
      <c r="E20" s="273"/>
      <c r="F20" s="273"/>
      <c r="G20" s="273"/>
      <c r="H20" s="273"/>
      <c r="I20" s="274"/>
    </row>
    <row r="21" spans="1:9" ht="8.1" customHeight="1">
      <c r="A21" s="3"/>
      <c r="D21" s="4"/>
      <c r="E21" s="4"/>
      <c r="F21" s="4"/>
      <c r="G21" s="4"/>
      <c r="H21" s="4"/>
      <c r="I21" s="4"/>
    </row>
    <row r="22" spans="1:9">
      <c r="A22" s="3" t="s">
        <v>130</v>
      </c>
      <c r="B22" s="271" t="s">
        <v>131</v>
      </c>
      <c r="C22" s="271"/>
      <c r="D22" s="272"/>
      <c r="E22" s="273"/>
      <c r="F22" s="273"/>
      <c r="G22" s="273"/>
      <c r="H22" s="273"/>
      <c r="I22" s="274"/>
    </row>
    <row r="23" spans="1:9" ht="8.1" customHeight="1">
      <c r="A23" s="3"/>
      <c r="D23" s="4"/>
      <c r="E23" s="4"/>
      <c r="F23" s="4"/>
      <c r="G23" s="4"/>
      <c r="H23" s="4"/>
      <c r="I23" s="4"/>
    </row>
    <row r="24" spans="1:9">
      <c r="A24" s="3" t="s">
        <v>132</v>
      </c>
      <c r="B24" s="271" t="s">
        <v>133</v>
      </c>
      <c r="C24" s="271"/>
      <c r="D24" s="272"/>
      <c r="E24" s="273"/>
      <c r="F24" s="273"/>
      <c r="G24" s="273"/>
      <c r="H24" s="273"/>
      <c r="I24" s="274"/>
    </row>
    <row r="25" spans="1:9" ht="8.1" customHeight="1">
      <c r="A25" s="3"/>
      <c r="D25" s="4"/>
      <c r="E25" s="4"/>
      <c r="F25" s="4"/>
      <c r="G25" s="4"/>
      <c r="H25" s="4"/>
      <c r="I25" s="4"/>
    </row>
    <row r="26" spans="1:9">
      <c r="A26" s="3" t="s">
        <v>134</v>
      </c>
      <c r="B26" s="271" t="s">
        <v>135</v>
      </c>
      <c r="C26" s="271"/>
      <c r="D26" s="5" t="s">
        <v>136</v>
      </c>
      <c r="E26" s="6"/>
      <c r="F26" s="4"/>
      <c r="G26" s="5" t="s">
        <v>137</v>
      </c>
      <c r="H26" s="6"/>
      <c r="I26" s="4"/>
    </row>
    <row r="27" spans="1:9" s="7" customFormat="1" ht="27.9" customHeight="1">
      <c r="B27" s="287" t="s">
        <v>212</v>
      </c>
      <c r="C27" s="10"/>
      <c r="D27" s="275"/>
      <c r="E27" s="275"/>
      <c r="F27" s="275"/>
      <c r="G27" s="275"/>
      <c r="H27" s="275"/>
      <c r="I27" s="275"/>
    </row>
    <row r="28" spans="1:9" ht="8.1" customHeight="1"/>
    <row r="29" spans="1:9">
      <c r="A29" s="9" t="s">
        <v>138</v>
      </c>
    </row>
    <row r="30" spans="1:9" ht="8.1" customHeight="1"/>
    <row r="31" spans="1:9" ht="31.5" customHeight="1">
      <c r="A31" s="276"/>
      <c r="B31" s="276"/>
      <c r="D31" s="276"/>
      <c r="E31" s="276"/>
      <c r="F31" s="276"/>
      <c r="G31" s="276"/>
      <c r="H31" s="276"/>
      <c r="I31" s="276"/>
    </row>
    <row r="32" spans="1:9" s="8" customFormat="1" ht="15.15" customHeight="1">
      <c r="A32" s="270" t="s">
        <v>139</v>
      </c>
      <c r="B32" s="270"/>
      <c r="D32" s="288" t="s">
        <v>211</v>
      </c>
      <c r="E32" s="288"/>
      <c r="F32" s="288"/>
      <c r="G32" s="288"/>
      <c r="H32" s="288"/>
      <c r="I32" s="288"/>
    </row>
    <row r="34" ht="39.9" customHeight="1"/>
  </sheetData>
  <sheetProtection algorithmName="SHA-512" hashValue="iYYrQUfc1mn+3eMUQsO+f0u1WqoxX1f9GUsWvhg32y2MuHkycb+x4KORPjmVGNw7iX4wspb0VWlk5DHnWV+h6A==" saltValue="PzRIOC5TPOTBh0f2zCDgOg==" spinCount="100000" sheet="1" objects="1" scenarios="1"/>
  <mergeCells count="26">
    <mergeCell ref="A3:I3"/>
    <mergeCell ref="A4:I4"/>
    <mergeCell ref="B8:C8"/>
    <mergeCell ref="D8:I8"/>
    <mergeCell ref="B10:C10"/>
    <mergeCell ref="D10:I10"/>
    <mergeCell ref="B12:C12"/>
    <mergeCell ref="D12:I12"/>
    <mergeCell ref="B14:C14"/>
    <mergeCell ref="D14:I14"/>
    <mergeCell ref="B16:C16"/>
    <mergeCell ref="D16:I16"/>
    <mergeCell ref="B18:C18"/>
    <mergeCell ref="D18:I18"/>
    <mergeCell ref="B20:C20"/>
    <mergeCell ref="D20:I20"/>
    <mergeCell ref="B22:C22"/>
    <mergeCell ref="D22:I22"/>
    <mergeCell ref="A32:B32"/>
    <mergeCell ref="D32:I32"/>
    <mergeCell ref="B24:C24"/>
    <mergeCell ref="D24:I24"/>
    <mergeCell ref="B26:C26"/>
    <mergeCell ref="D27:I27"/>
    <mergeCell ref="A31:B31"/>
    <mergeCell ref="D31:I31"/>
  </mergeCells>
  <printOptions horizontalCentered="1"/>
  <pageMargins left="0.39370078740157483" right="0.39370078740157483" top="1.1811023622047245" bottom="0.78740157480314965" header="0.39370078740157483" footer="0.39370078740157483"/>
  <pageSetup paperSize="9" scale="89" orientation="landscape" r:id="rId1"/>
  <headerFooter>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D122"/>
  <sheetViews>
    <sheetView zoomScaleNormal="100" workbookViewId="0">
      <pane xSplit="1" topLeftCell="B1" activePane="topRight" state="frozen"/>
      <selection pane="topRight" activeCell="A15" sqref="A15"/>
    </sheetView>
  </sheetViews>
  <sheetFormatPr baseColWidth="10" defaultColWidth="10.88671875" defaultRowHeight="13.8"/>
  <cols>
    <col min="1" max="1" width="54.88671875" style="62" bestFit="1" customWidth="1"/>
    <col min="2" max="2" width="33.5546875" style="30" bestFit="1" customWidth="1"/>
    <col min="3" max="3" width="34.44140625" style="30" customWidth="1"/>
    <col min="4" max="4" width="23.5546875" style="30" customWidth="1"/>
    <col min="5" max="5" width="24.21875" style="30" customWidth="1"/>
    <col min="6" max="151" width="23.5546875" style="30" customWidth="1"/>
    <col min="152" max="16384" width="10.88671875" style="30"/>
  </cols>
  <sheetData>
    <row r="1" spans="1:394" ht="18.600000000000001" thickBot="1">
      <c r="A1" s="29" t="s">
        <v>204</v>
      </c>
      <c r="D1" s="31"/>
      <c r="E1" s="12" t="s">
        <v>216</v>
      </c>
      <c r="F1" s="13" t="s">
        <v>218</v>
      </c>
      <c r="G1" s="31"/>
    </row>
    <row r="2" spans="1:394" ht="14.4" thickBot="1">
      <c r="A2" s="32" t="s">
        <v>175</v>
      </c>
      <c r="B2" s="33">
        <v>2025</v>
      </c>
      <c r="D2" s="31"/>
      <c r="E2" s="12" t="s">
        <v>217</v>
      </c>
      <c r="F2" s="31"/>
      <c r="G2" s="31"/>
    </row>
    <row r="3" spans="1:394">
      <c r="A3" s="34" t="s">
        <v>168</v>
      </c>
      <c r="B3" s="35" t="s">
        <v>247</v>
      </c>
      <c r="D3" s="31"/>
      <c r="E3" s="31"/>
      <c r="F3" s="31"/>
      <c r="G3" s="31"/>
    </row>
    <row r="4" spans="1:394">
      <c r="A4" s="36" t="s">
        <v>0</v>
      </c>
      <c r="B4" s="37" t="s">
        <v>92</v>
      </c>
      <c r="D4" s="31"/>
      <c r="E4" s="31"/>
      <c r="F4" s="31"/>
      <c r="G4" s="31"/>
    </row>
    <row r="5" spans="1:394">
      <c r="A5" s="36" t="s">
        <v>4</v>
      </c>
      <c r="B5" s="37" t="s">
        <v>170</v>
      </c>
      <c r="D5" s="31"/>
      <c r="E5" s="31"/>
      <c r="F5" s="31"/>
      <c r="G5" s="31"/>
    </row>
    <row r="6" spans="1:394" ht="14.4" thickBot="1">
      <c r="A6" s="38" t="s">
        <v>96</v>
      </c>
      <c r="B6" s="39" t="s">
        <v>93</v>
      </c>
      <c r="D6" s="31"/>
      <c r="E6" s="31"/>
      <c r="F6" s="31"/>
      <c r="G6" s="31"/>
    </row>
    <row r="8" spans="1:394" s="42" customFormat="1" ht="18">
      <c r="A8" s="40" t="s">
        <v>109</v>
      </c>
      <c r="B8" s="41">
        <v>1</v>
      </c>
      <c r="C8" s="41">
        <v>2</v>
      </c>
      <c r="D8" s="41">
        <v>3</v>
      </c>
      <c r="E8" s="41">
        <v>4</v>
      </c>
      <c r="F8" s="41">
        <v>5</v>
      </c>
      <c r="G8" s="41">
        <v>6</v>
      </c>
      <c r="H8" s="41">
        <v>7</v>
      </c>
      <c r="I8" s="41">
        <v>8</v>
      </c>
      <c r="J8" s="41">
        <v>9</v>
      </c>
      <c r="K8" s="41">
        <v>10</v>
      </c>
      <c r="L8" s="41">
        <v>11</v>
      </c>
      <c r="M8" s="41">
        <v>12</v>
      </c>
      <c r="N8" s="41">
        <v>13</v>
      </c>
      <c r="O8" s="41">
        <v>14</v>
      </c>
      <c r="P8" s="41">
        <v>15</v>
      </c>
      <c r="Q8" s="41">
        <v>16</v>
      </c>
      <c r="R8" s="41">
        <v>17</v>
      </c>
      <c r="S8" s="41">
        <v>18</v>
      </c>
      <c r="T8" s="41">
        <v>19</v>
      </c>
      <c r="U8" s="41">
        <v>20</v>
      </c>
      <c r="V8" s="41">
        <v>21</v>
      </c>
      <c r="W8" s="41">
        <v>22</v>
      </c>
      <c r="X8" s="41">
        <v>23</v>
      </c>
      <c r="Y8" s="41">
        <v>24</v>
      </c>
      <c r="Z8" s="41">
        <v>25</v>
      </c>
      <c r="AA8" s="41">
        <v>26</v>
      </c>
      <c r="AB8" s="41">
        <v>27</v>
      </c>
      <c r="AC8" s="41">
        <v>28</v>
      </c>
      <c r="AD8" s="41">
        <v>29</v>
      </c>
      <c r="AE8" s="41">
        <v>30</v>
      </c>
      <c r="AF8" s="41">
        <v>31</v>
      </c>
      <c r="AG8" s="41">
        <v>32</v>
      </c>
      <c r="AH8" s="41">
        <v>33</v>
      </c>
      <c r="AI8" s="41">
        <v>34</v>
      </c>
      <c r="AJ8" s="41">
        <v>35</v>
      </c>
      <c r="AK8" s="41">
        <v>36</v>
      </c>
      <c r="AL8" s="41">
        <v>37</v>
      </c>
      <c r="AM8" s="41">
        <v>38</v>
      </c>
      <c r="AN8" s="41">
        <v>39</v>
      </c>
      <c r="AO8" s="41">
        <v>40</v>
      </c>
      <c r="AP8" s="41">
        <v>41</v>
      </c>
      <c r="AQ8" s="41">
        <v>42</v>
      </c>
      <c r="AR8" s="41">
        <v>43</v>
      </c>
      <c r="AS8" s="41">
        <v>44</v>
      </c>
      <c r="AT8" s="41">
        <v>45</v>
      </c>
      <c r="AU8" s="41">
        <v>46</v>
      </c>
      <c r="AV8" s="41">
        <v>47</v>
      </c>
      <c r="AW8" s="41">
        <v>48</v>
      </c>
      <c r="AX8" s="41">
        <v>49</v>
      </c>
      <c r="AY8" s="41">
        <v>50</v>
      </c>
      <c r="AZ8" s="41">
        <v>51</v>
      </c>
      <c r="BA8" s="41">
        <v>52</v>
      </c>
      <c r="BB8" s="41">
        <v>53</v>
      </c>
      <c r="BC8" s="41">
        <v>54</v>
      </c>
      <c r="BD8" s="41">
        <v>55</v>
      </c>
      <c r="BE8" s="41">
        <v>56</v>
      </c>
      <c r="BF8" s="41">
        <v>57</v>
      </c>
      <c r="BG8" s="41">
        <v>58</v>
      </c>
      <c r="BH8" s="41">
        <v>59</v>
      </c>
      <c r="BI8" s="41">
        <v>60</v>
      </c>
      <c r="BJ8" s="41">
        <v>61</v>
      </c>
      <c r="BK8" s="41">
        <v>62</v>
      </c>
      <c r="BL8" s="41">
        <v>63</v>
      </c>
      <c r="BM8" s="41">
        <v>64</v>
      </c>
      <c r="BN8" s="41">
        <v>65</v>
      </c>
      <c r="BO8" s="41">
        <v>66</v>
      </c>
      <c r="BP8" s="41">
        <v>67</v>
      </c>
      <c r="BQ8" s="41">
        <v>68</v>
      </c>
      <c r="BR8" s="41">
        <v>69</v>
      </c>
      <c r="BS8" s="41">
        <v>70</v>
      </c>
      <c r="BT8" s="41">
        <v>71</v>
      </c>
      <c r="BU8" s="41">
        <v>72</v>
      </c>
      <c r="BV8" s="41">
        <v>73</v>
      </c>
      <c r="BW8" s="41">
        <v>74</v>
      </c>
      <c r="BX8" s="41">
        <v>75</v>
      </c>
      <c r="BY8" s="41">
        <v>76</v>
      </c>
      <c r="BZ8" s="41">
        <v>77</v>
      </c>
      <c r="CA8" s="41">
        <v>78</v>
      </c>
      <c r="CB8" s="41">
        <v>79</v>
      </c>
      <c r="CC8" s="41">
        <v>80</v>
      </c>
      <c r="CD8" s="41">
        <v>81</v>
      </c>
      <c r="CE8" s="41">
        <v>82</v>
      </c>
      <c r="CF8" s="41">
        <v>83</v>
      </c>
      <c r="CG8" s="41">
        <v>84</v>
      </c>
      <c r="CH8" s="41">
        <v>85</v>
      </c>
      <c r="CI8" s="41">
        <v>86</v>
      </c>
      <c r="CJ8" s="41">
        <v>87</v>
      </c>
      <c r="CK8" s="41">
        <v>88</v>
      </c>
      <c r="CL8" s="41">
        <v>89</v>
      </c>
      <c r="CM8" s="41">
        <v>90</v>
      </c>
      <c r="CN8" s="41">
        <v>91</v>
      </c>
      <c r="CO8" s="41">
        <v>92</v>
      </c>
      <c r="CP8" s="41">
        <v>93</v>
      </c>
      <c r="CQ8" s="41">
        <v>94</v>
      </c>
      <c r="CR8" s="41">
        <v>95</v>
      </c>
      <c r="CS8" s="41">
        <v>96</v>
      </c>
      <c r="CT8" s="41">
        <v>97</v>
      </c>
      <c r="CU8" s="41">
        <v>98</v>
      </c>
      <c r="CV8" s="41">
        <v>99</v>
      </c>
      <c r="CW8" s="41">
        <v>100</v>
      </c>
      <c r="CX8" s="41">
        <v>101</v>
      </c>
      <c r="CY8" s="41">
        <v>102</v>
      </c>
      <c r="CZ8" s="41">
        <v>103</v>
      </c>
      <c r="DA8" s="41">
        <v>104</v>
      </c>
      <c r="DB8" s="41">
        <v>105</v>
      </c>
      <c r="DC8" s="41">
        <v>106</v>
      </c>
      <c r="DD8" s="41">
        <v>107</v>
      </c>
      <c r="DE8" s="41">
        <v>108</v>
      </c>
      <c r="DF8" s="41">
        <v>109</v>
      </c>
      <c r="DG8" s="41">
        <v>110</v>
      </c>
      <c r="DH8" s="41">
        <v>111</v>
      </c>
      <c r="DI8" s="41">
        <v>112</v>
      </c>
      <c r="DJ8" s="41">
        <v>113</v>
      </c>
      <c r="DK8" s="41">
        <v>114</v>
      </c>
      <c r="DL8" s="41">
        <v>115</v>
      </c>
      <c r="DM8" s="41">
        <v>116</v>
      </c>
      <c r="DN8" s="41">
        <v>117</v>
      </c>
      <c r="DO8" s="41">
        <v>118</v>
      </c>
      <c r="DP8" s="41">
        <v>119</v>
      </c>
      <c r="DQ8" s="41">
        <v>120</v>
      </c>
      <c r="DR8" s="41">
        <v>121</v>
      </c>
      <c r="DS8" s="41">
        <v>122</v>
      </c>
      <c r="DT8" s="41">
        <v>123</v>
      </c>
      <c r="DU8" s="41">
        <v>124</v>
      </c>
      <c r="DV8" s="41">
        <v>125</v>
      </c>
      <c r="DW8" s="41">
        <v>126</v>
      </c>
      <c r="DX8" s="41">
        <v>127</v>
      </c>
      <c r="DY8" s="41">
        <v>128</v>
      </c>
      <c r="DZ8" s="41">
        <v>129</v>
      </c>
      <c r="EA8" s="41">
        <v>130</v>
      </c>
      <c r="EB8" s="41">
        <v>131</v>
      </c>
      <c r="EC8" s="41">
        <v>132</v>
      </c>
      <c r="ED8" s="41">
        <v>133</v>
      </c>
      <c r="EE8" s="41">
        <v>134</v>
      </c>
      <c r="EF8" s="41">
        <v>135</v>
      </c>
      <c r="EG8" s="41">
        <v>136</v>
      </c>
      <c r="EH8" s="41">
        <v>137</v>
      </c>
      <c r="EI8" s="41">
        <v>138</v>
      </c>
      <c r="EJ8" s="41">
        <v>139</v>
      </c>
      <c r="EK8" s="41">
        <v>140</v>
      </c>
      <c r="EL8" s="41">
        <v>141</v>
      </c>
      <c r="EM8" s="41">
        <v>142</v>
      </c>
      <c r="EN8" s="41">
        <v>143</v>
      </c>
      <c r="EO8" s="41">
        <v>144</v>
      </c>
      <c r="EP8" s="41">
        <v>145</v>
      </c>
      <c r="EQ8" s="41">
        <v>146</v>
      </c>
      <c r="ER8" s="41">
        <v>147</v>
      </c>
      <c r="ES8" s="41">
        <v>148</v>
      </c>
      <c r="ET8" s="41">
        <v>149</v>
      </c>
      <c r="EU8" s="41">
        <v>150</v>
      </c>
    </row>
    <row r="9" spans="1:394" s="45" customFormat="1">
      <c r="A9" s="43" t="s">
        <v>223</v>
      </c>
      <c r="B9" s="44" t="str">
        <f>CONCATENATE(B8,"/",$B$2)</f>
        <v>1/2025</v>
      </c>
      <c r="C9" s="44" t="str">
        <f t="shared" ref="C9:E9" si="0">CONCATENATE(C8,"/",$B$2)</f>
        <v>2/2025</v>
      </c>
      <c r="D9" s="44" t="str">
        <f t="shared" si="0"/>
        <v>3/2025</v>
      </c>
      <c r="E9" s="44" t="str">
        <f t="shared" si="0"/>
        <v>4/2025</v>
      </c>
      <c r="F9" s="44" t="str">
        <f t="shared" ref="F9" si="1">CONCATENATE(F8,"/",$B$2)</f>
        <v>5/2025</v>
      </c>
      <c r="G9" s="44" t="str">
        <f t="shared" ref="G9:H9" si="2">CONCATENATE(G8,"/",$B$2)</f>
        <v>6/2025</v>
      </c>
      <c r="H9" s="44" t="str">
        <f t="shared" si="2"/>
        <v>7/2025</v>
      </c>
      <c r="I9" s="44" t="str">
        <f t="shared" ref="I9" si="3">CONCATENATE(I8,"/",$B$2)</f>
        <v>8/2025</v>
      </c>
      <c r="J9" s="44" t="str">
        <f t="shared" ref="J9:K9" si="4">CONCATENATE(J8,"/",$B$2)</f>
        <v>9/2025</v>
      </c>
      <c r="K9" s="44" t="str">
        <f t="shared" si="4"/>
        <v>10/2025</v>
      </c>
      <c r="L9" s="44" t="str">
        <f t="shared" ref="L9" si="5">CONCATENATE(L8,"/",$B$2)</f>
        <v>11/2025</v>
      </c>
      <c r="M9" s="44" t="str">
        <f t="shared" ref="M9:N9" si="6">CONCATENATE(M8,"/",$B$2)</f>
        <v>12/2025</v>
      </c>
      <c r="N9" s="44" t="str">
        <f t="shared" si="6"/>
        <v>13/2025</v>
      </c>
      <c r="O9" s="44" t="str">
        <f t="shared" ref="O9" si="7">CONCATENATE(O8,"/",$B$2)</f>
        <v>14/2025</v>
      </c>
      <c r="P9" s="44" t="str">
        <f t="shared" ref="P9:Q9" si="8">CONCATENATE(P8,"/",$B$2)</f>
        <v>15/2025</v>
      </c>
      <c r="Q9" s="44" t="str">
        <f t="shared" si="8"/>
        <v>16/2025</v>
      </c>
      <c r="R9" s="44" t="str">
        <f t="shared" ref="R9" si="9">CONCATENATE(R8,"/",$B$2)</f>
        <v>17/2025</v>
      </c>
      <c r="S9" s="44" t="str">
        <f t="shared" ref="S9:T9" si="10">CONCATENATE(S8,"/",$B$2)</f>
        <v>18/2025</v>
      </c>
      <c r="T9" s="44" t="str">
        <f t="shared" si="10"/>
        <v>19/2025</v>
      </c>
      <c r="U9" s="44" t="str">
        <f t="shared" ref="U9" si="11">CONCATENATE(U8,"/",$B$2)</f>
        <v>20/2025</v>
      </c>
      <c r="V9" s="44" t="str">
        <f t="shared" ref="V9:W9" si="12">CONCATENATE(V8,"/",$B$2)</f>
        <v>21/2025</v>
      </c>
      <c r="W9" s="44" t="str">
        <f t="shared" si="12"/>
        <v>22/2025</v>
      </c>
      <c r="X9" s="44" t="str">
        <f t="shared" ref="X9" si="13">CONCATENATE(X8,"/",$B$2)</f>
        <v>23/2025</v>
      </c>
      <c r="Y9" s="44" t="str">
        <f t="shared" ref="Y9:Z9" si="14">CONCATENATE(Y8,"/",$B$2)</f>
        <v>24/2025</v>
      </c>
      <c r="Z9" s="44" t="str">
        <f t="shared" si="14"/>
        <v>25/2025</v>
      </c>
      <c r="AA9" s="44" t="str">
        <f t="shared" ref="AA9" si="15">CONCATENATE(AA8,"/",$B$2)</f>
        <v>26/2025</v>
      </c>
      <c r="AB9" s="44" t="str">
        <f t="shared" ref="AB9:AC9" si="16">CONCATENATE(AB8,"/",$B$2)</f>
        <v>27/2025</v>
      </c>
      <c r="AC9" s="44" t="str">
        <f t="shared" si="16"/>
        <v>28/2025</v>
      </c>
      <c r="AD9" s="44" t="str">
        <f t="shared" ref="AD9" si="17">CONCATENATE(AD8,"/",$B$2)</f>
        <v>29/2025</v>
      </c>
      <c r="AE9" s="44" t="str">
        <f t="shared" ref="AE9:AF9" si="18">CONCATENATE(AE8,"/",$B$2)</f>
        <v>30/2025</v>
      </c>
      <c r="AF9" s="44" t="str">
        <f t="shared" si="18"/>
        <v>31/2025</v>
      </c>
      <c r="AG9" s="44" t="str">
        <f t="shared" ref="AG9" si="19">CONCATENATE(AG8,"/",$B$2)</f>
        <v>32/2025</v>
      </c>
      <c r="AH9" s="44" t="str">
        <f t="shared" ref="AH9:AI9" si="20">CONCATENATE(AH8,"/",$B$2)</f>
        <v>33/2025</v>
      </c>
      <c r="AI9" s="44" t="str">
        <f t="shared" si="20"/>
        <v>34/2025</v>
      </c>
      <c r="AJ9" s="44" t="str">
        <f t="shared" ref="AJ9" si="21">CONCATENATE(AJ8,"/",$B$2)</f>
        <v>35/2025</v>
      </c>
      <c r="AK9" s="44" t="str">
        <f t="shared" ref="AK9:AL9" si="22">CONCATENATE(AK8,"/",$B$2)</f>
        <v>36/2025</v>
      </c>
      <c r="AL9" s="44" t="str">
        <f t="shared" si="22"/>
        <v>37/2025</v>
      </c>
      <c r="AM9" s="44" t="str">
        <f t="shared" ref="AM9" si="23">CONCATENATE(AM8,"/",$B$2)</f>
        <v>38/2025</v>
      </c>
      <c r="AN9" s="44" t="str">
        <f t="shared" ref="AN9:AO9" si="24">CONCATENATE(AN8,"/",$B$2)</f>
        <v>39/2025</v>
      </c>
      <c r="AO9" s="44" t="str">
        <f t="shared" si="24"/>
        <v>40/2025</v>
      </c>
      <c r="AP9" s="44" t="str">
        <f t="shared" ref="AP9" si="25">CONCATENATE(AP8,"/",$B$2)</f>
        <v>41/2025</v>
      </c>
      <c r="AQ9" s="44" t="str">
        <f t="shared" ref="AQ9:AR9" si="26">CONCATENATE(AQ8,"/",$B$2)</f>
        <v>42/2025</v>
      </c>
      <c r="AR9" s="44" t="str">
        <f t="shared" si="26"/>
        <v>43/2025</v>
      </c>
      <c r="AS9" s="44" t="str">
        <f t="shared" ref="AS9" si="27">CONCATENATE(AS8,"/",$B$2)</f>
        <v>44/2025</v>
      </c>
      <c r="AT9" s="44" t="str">
        <f t="shared" ref="AT9:AU9" si="28">CONCATENATE(AT8,"/",$B$2)</f>
        <v>45/2025</v>
      </c>
      <c r="AU9" s="44" t="str">
        <f t="shared" si="28"/>
        <v>46/2025</v>
      </c>
      <c r="AV9" s="44" t="str">
        <f t="shared" ref="AV9" si="29">CONCATENATE(AV8,"/",$B$2)</f>
        <v>47/2025</v>
      </c>
      <c r="AW9" s="44" t="str">
        <f t="shared" ref="AW9:AX9" si="30">CONCATENATE(AW8,"/",$B$2)</f>
        <v>48/2025</v>
      </c>
      <c r="AX9" s="44" t="str">
        <f t="shared" si="30"/>
        <v>49/2025</v>
      </c>
      <c r="AY9" s="44" t="str">
        <f t="shared" ref="AY9" si="31">CONCATENATE(AY8,"/",$B$2)</f>
        <v>50/2025</v>
      </c>
      <c r="AZ9" s="44" t="str">
        <f t="shared" ref="AZ9:BA9" si="32">CONCATENATE(AZ8,"/",$B$2)</f>
        <v>51/2025</v>
      </c>
      <c r="BA9" s="44" t="str">
        <f t="shared" si="32"/>
        <v>52/2025</v>
      </c>
      <c r="BB9" s="44" t="str">
        <f t="shared" ref="BB9" si="33">CONCATENATE(BB8,"/",$B$2)</f>
        <v>53/2025</v>
      </c>
      <c r="BC9" s="44" t="str">
        <f t="shared" ref="BC9:BD9" si="34">CONCATENATE(BC8,"/",$B$2)</f>
        <v>54/2025</v>
      </c>
      <c r="BD9" s="44" t="str">
        <f t="shared" si="34"/>
        <v>55/2025</v>
      </c>
      <c r="BE9" s="44" t="str">
        <f t="shared" ref="BE9" si="35">CONCATENATE(BE8,"/",$B$2)</f>
        <v>56/2025</v>
      </c>
      <c r="BF9" s="44" t="str">
        <f t="shared" ref="BF9:BG9" si="36">CONCATENATE(BF8,"/",$B$2)</f>
        <v>57/2025</v>
      </c>
      <c r="BG9" s="44" t="str">
        <f t="shared" si="36"/>
        <v>58/2025</v>
      </c>
      <c r="BH9" s="44" t="str">
        <f t="shared" ref="BH9" si="37">CONCATENATE(BH8,"/",$B$2)</f>
        <v>59/2025</v>
      </c>
      <c r="BI9" s="44" t="str">
        <f t="shared" ref="BI9:BJ9" si="38">CONCATENATE(BI8,"/",$B$2)</f>
        <v>60/2025</v>
      </c>
      <c r="BJ9" s="44" t="str">
        <f t="shared" si="38"/>
        <v>61/2025</v>
      </c>
      <c r="BK9" s="44" t="str">
        <f t="shared" ref="BK9" si="39">CONCATENATE(BK8,"/",$B$2)</f>
        <v>62/2025</v>
      </c>
      <c r="BL9" s="44" t="str">
        <f t="shared" ref="BL9:BM9" si="40">CONCATENATE(BL8,"/",$B$2)</f>
        <v>63/2025</v>
      </c>
      <c r="BM9" s="44" t="str">
        <f t="shared" si="40"/>
        <v>64/2025</v>
      </c>
      <c r="BN9" s="44" t="str">
        <f t="shared" ref="BN9" si="41">CONCATENATE(BN8,"/",$B$2)</f>
        <v>65/2025</v>
      </c>
      <c r="BO9" s="44" t="str">
        <f t="shared" ref="BO9:BP9" si="42">CONCATENATE(BO8,"/",$B$2)</f>
        <v>66/2025</v>
      </c>
      <c r="BP9" s="44" t="str">
        <f t="shared" si="42"/>
        <v>67/2025</v>
      </c>
      <c r="BQ9" s="44" t="str">
        <f t="shared" ref="BQ9" si="43">CONCATENATE(BQ8,"/",$B$2)</f>
        <v>68/2025</v>
      </c>
      <c r="BR9" s="44" t="str">
        <f t="shared" ref="BR9:BS9" si="44">CONCATENATE(BR8,"/",$B$2)</f>
        <v>69/2025</v>
      </c>
      <c r="BS9" s="44" t="str">
        <f t="shared" si="44"/>
        <v>70/2025</v>
      </c>
      <c r="BT9" s="44" t="str">
        <f t="shared" ref="BT9" si="45">CONCATENATE(BT8,"/",$B$2)</f>
        <v>71/2025</v>
      </c>
      <c r="BU9" s="44" t="str">
        <f t="shared" ref="BU9:BV9" si="46">CONCATENATE(BU8,"/",$B$2)</f>
        <v>72/2025</v>
      </c>
      <c r="BV9" s="44" t="str">
        <f t="shared" si="46"/>
        <v>73/2025</v>
      </c>
      <c r="BW9" s="44" t="str">
        <f t="shared" ref="BW9" si="47">CONCATENATE(BW8,"/",$B$2)</f>
        <v>74/2025</v>
      </c>
      <c r="BX9" s="44" t="str">
        <f t="shared" ref="BX9:BY9" si="48">CONCATENATE(BX8,"/",$B$2)</f>
        <v>75/2025</v>
      </c>
      <c r="BY9" s="44" t="str">
        <f t="shared" si="48"/>
        <v>76/2025</v>
      </c>
      <c r="BZ9" s="44" t="str">
        <f t="shared" ref="BZ9" si="49">CONCATENATE(BZ8,"/",$B$2)</f>
        <v>77/2025</v>
      </c>
      <c r="CA9" s="44" t="str">
        <f t="shared" ref="CA9:CB9" si="50">CONCATENATE(CA8,"/",$B$2)</f>
        <v>78/2025</v>
      </c>
      <c r="CB9" s="44" t="str">
        <f t="shared" si="50"/>
        <v>79/2025</v>
      </c>
      <c r="CC9" s="44" t="str">
        <f t="shared" ref="CC9" si="51">CONCATENATE(CC8,"/",$B$2)</f>
        <v>80/2025</v>
      </c>
      <c r="CD9" s="44" t="str">
        <f t="shared" ref="CD9:CE9" si="52">CONCATENATE(CD8,"/",$B$2)</f>
        <v>81/2025</v>
      </c>
      <c r="CE9" s="44" t="str">
        <f t="shared" si="52"/>
        <v>82/2025</v>
      </c>
      <c r="CF9" s="44" t="str">
        <f t="shared" ref="CF9" si="53">CONCATENATE(CF8,"/",$B$2)</f>
        <v>83/2025</v>
      </c>
      <c r="CG9" s="44" t="str">
        <f t="shared" ref="CG9:CH9" si="54">CONCATENATE(CG8,"/",$B$2)</f>
        <v>84/2025</v>
      </c>
      <c r="CH9" s="44" t="str">
        <f t="shared" si="54"/>
        <v>85/2025</v>
      </c>
      <c r="CI9" s="44" t="str">
        <f t="shared" ref="CI9" si="55">CONCATENATE(CI8,"/",$B$2)</f>
        <v>86/2025</v>
      </c>
      <c r="CJ9" s="44" t="str">
        <f t="shared" ref="CJ9:CK9" si="56">CONCATENATE(CJ8,"/",$B$2)</f>
        <v>87/2025</v>
      </c>
      <c r="CK9" s="44" t="str">
        <f t="shared" si="56"/>
        <v>88/2025</v>
      </c>
      <c r="CL9" s="44" t="str">
        <f t="shared" ref="CL9" si="57">CONCATENATE(CL8,"/",$B$2)</f>
        <v>89/2025</v>
      </c>
      <c r="CM9" s="44" t="str">
        <f t="shared" ref="CM9:CN9" si="58">CONCATENATE(CM8,"/",$B$2)</f>
        <v>90/2025</v>
      </c>
      <c r="CN9" s="44" t="str">
        <f t="shared" si="58"/>
        <v>91/2025</v>
      </c>
      <c r="CO9" s="44" t="str">
        <f t="shared" ref="CO9" si="59">CONCATENATE(CO8,"/",$B$2)</f>
        <v>92/2025</v>
      </c>
      <c r="CP9" s="44" t="str">
        <f t="shared" ref="CP9:CQ9" si="60">CONCATENATE(CP8,"/",$B$2)</f>
        <v>93/2025</v>
      </c>
      <c r="CQ9" s="44" t="str">
        <f t="shared" si="60"/>
        <v>94/2025</v>
      </c>
      <c r="CR9" s="44" t="str">
        <f t="shared" ref="CR9" si="61">CONCATENATE(CR8,"/",$B$2)</f>
        <v>95/2025</v>
      </c>
      <c r="CS9" s="44" t="str">
        <f t="shared" ref="CS9:CT9" si="62">CONCATENATE(CS8,"/",$B$2)</f>
        <v>96/2025</v>
      </c>
      <c r="CT9" s="44" t="str">
        <f t="shared" si="62"/>
        <v>97/2025</v>
      </c>
      <c r="CU9" s="44" t="str">
        <f t="shared" ref="CU9" si="63">CONCATENATE(CU8,"/",$B$2)</f>
        <v>98/2025</v>
      </c>
      <c r="CV9" s="44" t="str">
        <f t="shared" ref="CV9:EU9" si="64">CONCATENATE(CV8,"/",$B$2)</f>
        <v>99/2025</v>
      </c>
      <c r="CW9" s="44" t="str">
        <f t="shared" si="64"/>
        <v>100/2025</v>
      </c>
      <c r="CX9" s="44" t="str">
        <f t="shared" si="64"/>
        <v>101/2025</v>
      </c>
      <c r="CY9" s="44" t="str">
        <f t="shared" si="64"/>
        <v>102/2025</v>
      </c>
      <c r="CZ9" s="44" t="str">
        <f t="shared" si="64"/>
        <v>103/2025</v>
      </c>
      <c r="DA9" s="44" t="str">
        <f t="shared" si="64"/>
        <v>104/2025</v>
      </c>
      <c r="DB9" s="44" t="str">
        <f t="shared" si="64"/>
        <v>105/2025</v>
      </c>
      <c r="DC9" s="44" t="str">
        <f t="shared" si="64"/>
        <v>106/2025</v>
      </c>
      <c r="DD9" s="44" t="str">
        <f t="shared" si="64"/>
        <v>107/2025</v>
      </c>
      <c r="DE9" s="44" t="str">
        <f t="shared" si="64"/>
        <v>108/2025</v>
      </c>
      <c r="DF9" s="44" t="str">
        <f t="shared" si="64"/>
        <v>109/2025</v>
      </c>
      <c r="DG9" s="44" t="str">
        <f t="shared" si="64"/>
        <v>110/2025</v>
      </c>
      <c r="DH9" s="44" t="str">
        <f t="shared" si="64"/>
        <v>111/2025</v>
      </c>
      <c r="DI9" s="44" t="str">
        <f t="shared" si="64"/>
        <v>112/2025</v>
      </c>
      <c r="DJ9" s="44" t="str">
        <f t="shared" si="64"/>
        <v>113/2025</v>
      </c>
      <c r="DK9" s="44" t="str">
        <f t="shared" si="64"/>
        <v>114/2025</v>
      </c>
      <c r="DL9" s="44" t="str">
        <f t="shared" si="64"/>
        <v>115/2025</v>
      </c>
      <c r="DM9" s="44" t="str">
        <f t="shared" si="64"/>
        <v>116/2025</v>
      </c>
      <c r="DN9" s="44" t="str">
        <f t="shared" si="64"/>
        <v>117/2025</v>
      </c>
      <c r="DO9" s="44" t="str">
        <f t="shared" si="64"/>
        <v>118/2025</v>
      </c>
      <c r="DP9" s="44" t="str">
        <f t="shared" si="64"/>
        <v>119/2025</v>
      </c>
      <c r="DQ9" s="44" t="str">
        <f t="shared" si="64"/>
        <v>120/2025</v>
      </c>
      <c r="DR9" s="44" t="str">
        <f t="shared" si="64"/>
        <v>121/2025</v>
      </c>
      <c r="DS9" s="44" t="str">
        <f t="shared" si="64"/>
        <v>122/2025</v>
      </c>
      <c r="DT9" s="44" t="str">
        <f t="shared" si="64"/>
        <v>123/2025</v>
      </c>
      <c r="DU9" s="44" t="str">
        <f t="shared" si="64"/>
        <v>124/2025</v>
      </c>
      <c r="DV9" s="44" t="str">
        <f t="shared" si="64"/>
        <v>125/2025</v>
      </c>
      <c r="DW9" s="44" t="str">
        <f t="shared" si="64"/>
        <v>126/2025</v>
      </c>
      <c r="DX9" s="44" t="str">
        <f t="shared" si="64"/>
        <v>127/2025</v>
      </c>
      <c r="DY9" s="44" t="str">
        <f t="shared" si="64"/>
        <v>128/2025</v>
      </c>
      <c r="DZ9" s="44" t="str">
        <f t="shared" si="64"/>
        <v>129/2025</v>
      </c>
      <c r="EA9" s="44" t="str">
        <f t="shared" si="64"/>
        <v>130/2025</v>
      </c>
      <c r="EB9" s="44" t="str">
        <f t="shared" si="64"/>
        <v>131/2025</v>
      </c>
      <c r="EC9" s="44" t="str">
        <f t="shared" si="64"/>
        <v>132/2025</v>
      </c>
      <c r="ED9" s="44" t="str">
        <f t="shared" si="64"/>
        <v>133/2025</v>
      </c>
      <c r="EE9" s="44" t="str">
        <f t="shared" si="64"/>
        <v>134/2025</v>
      </c>
      <c r="EF9" s="44" t="str">
        <f t="shared" si="64"/>
        <v>135/2025</v>
      </c>
      <c r="EG9" s="44" t="str">
        <f t="shared" si="64"/>
        <v>136/2025</v>
      </c>
      <c r="EH9" s="44" t="str">
        <f t="shared" si="64"/>
        <v>137/2025</v>
      </c>
      <c r="EI9" s="44" t="str">
        <f t="shared" si="64"/>
        <v>138/2025</v>
      </c>
      <c r="EJ9" s="44" t="str">
        <f t="shared" si="64"/>
        <v>139/2025</v>
      </c>
      <c r="EK9" s="44" t="str">
        <f t="shared" si="64"/>
        <v>140/2025</v>
      </c>
      <c r="EL9" s="44" t="str">
        <f t="shared" si="64"/>
        <v>141/2025</v>
      </c>
      <c r="EM9" s="44" t="str">
        <f t="shared" si="64"/>
        <v>142/2025</v>
      </c>
      <c r="EN9" s="44" t="str">
        <f t="shared" si="64"/>
        <v>143/2025</v>
      </c>
      <c r="EO9" s="44" t="str">
        <f t="shared" si="64"/>
        <v>144/2025</v>
      </c>
      <c r="EP9" s="44" t="str">
        <f t="shared" si="64"/>
        <v>145/2025</v>
      </c>
      <c r="EQ9" s="44" t="str">
        <f t="shared" si="64"/>
        <v>146/2025</v>
      </c>
      <c r="ER9" s="44" t="str">
        <f t="shared" si="64"/>
        <v>147/2025</v>
      </c>
      <c r="ES9" s="44" t="str">
        <f t="shared" si="64"/>
        <v>148/2025</v>
      </c>
      <c r="ET9" s="44" t="str">
        <f t="shared" si="64"/>
        <v>149/2025</v>
      </c>
      <c r="EU9" s="44" t="str">
        <f t="shared" si="64"/>
        <v>150/2025</v>
      </c>
    </row>
    <row r="10" spans="1:394" s="48" customFormat="1">
      <c r="A10" s="46" t="s">
        <v>224</v>
      </c>
      <c r="B10" s="47"/>
    </row>
    <row r="11" spans="1:394" s="51" customFormat="1">
      <c r="A11" s="49" t="s">
        <v>9</v>
      </c>
      <c r="B11" s="50"/>
    </row>
    <row r="12" spans="1:394" s="51" customFormat="1">
      <c r="A12" s="49" t="s">
        <v>85</v>
      </c>
      <c r="B12" s="50"/>
    </row>
    <row r="13" spans="1:394" s="51" customFormat="1">
      <c r="A13" s="49" t="s">
        <v>82</v>
      </c>
      <c r="B13" s="50"/>
    </row>
    <row r="14" spans="1:394" s="51" customFormat="1">
      <c r="A14" s="49" t="s">
        <v>174</v>
      </c>
      <c r="B14" s="50"/>
      <c r="C14" s="52"/>
    </row>
    <row r="15" spans="1:394" s="56" customFormat="1" ht="27.6">
      <c r="A15" s="53" t="s">
        <v>207</v>
      </c>
      <c r="B15" s="50"/>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c r="IN15" s="55"/>
      <c r="IO15" s="55"/>
      <c r="IP15" s="55"/>
      <c r="IQ15" s="55"/>
      <c r="IR15" s="55"/>
      <c r="IS15" s="55"/>
      <c r="IT15" s="55"/>
      <c r="IU15" s="55"/>
      <c r="IV15" s="55"/>
      <c r="IW15" s="55"/>
      <c r="IX15" s="55"/>
      <c r="IY15" s="55"/>
      <c r="IZ15" s="55"/>
      <c r="JA15" s="55"/>
      <c r="JB15" s="55"/>
      <c r="JC15" s="55"/>
      <c r="JD15" s="55"/>
      <c r="JE15" s="55"/>
      <c r="JF15" s="55"/>
      <c r="JG15" s="55"/>
      <c r="JH15" s="55"/>
      <c r="JI15" s="55"/>
      <c r="JJ15" s="55"/>
      <c r="JK15" s="55"/>
      <c r="JL15" s="55"/>
      <c r="JM15" s="55"/>
      <c r="JN15" s="55"/>
      <c r="JO15" s="55"/>
      <c r="JP15" s="55"/>
      <c r="JQ15" s="55"/>
      <c r="JR15" s="55"/>
      <c r="JS15" s="55"/>
      <c r="JT15" s="55"/>
      <c r="JU15" s="55"/>
      <c r="JV15" s="55"/>
      <c r="JW15" s="55"/>
      <c r="JX15" s="55"/>
      <c r="JY15" s="55"/>
      <c r="JZ15" s="55"/>
      <c r="KA15" s="55"/>
      <c r="KB15" s="55"/>
      <c r="KC15" s="55"/>
      <c r="KD15" s="55"/>
      <c r="KE15" s="55"/>
      <c r="KF15" s="55"/>
      <c r="KG15" s="55"/>
      <c r="KH15" s="55"/>
      <c r="KI15" s="55"/>
      <c r="KJ15" s="55"/>
      <c r="KK15" s="55"/>
      <c r="KL15" s="55"/>
      <c r="KM15" s="55"/>
      <c r="KN15" s="55"/>
      <c r="KO15" s="55"/>
      <c r="KP15" s="55"/>
      <c r="KQ15" s="55"/>
      <c r="KR15" s="55"/>
      <c r="KS15" s="55"/>
      <c r="KT15" s="55"/>
      <c r="KU15" s="55"/>
      <c r="KV15" s="55"/>
      <c r="KW15" s="55"/>
      <c r="KX15" s="55"/>
      <c r="KY15" s="55"/>
      <c r="KZ15" s="55"/>
      <c r="LA15" s="55"/>
      <c r="LB15" s="55"/>
      <c r="LC15" s="55"/>
      <c r="LD15" s="55"/>
      <c r="LE15" s="55"/>
      <c r="LF15" s="55"/>
      <c r="LG15" s="55"/>
      <c r="LH15" s="55"/>
      <c r="LI15" s="55"/>
      <c r="LJ15" s="55"/>
      <c r="LK15" s="55"/>
      <c r="LL15" s="55"/>
      <c r="LM15" s="55"/>
      <c r="LN15" s="55"/>
      <c r="LO15" s="55"/>
      <c r="LP15" s="55"/>
      <c r="LQ15" s="55"/>
      <c r="LR15" s="55"/>
      <c r="LS15" s="55"/>
      <c r="LT15" s="55"/>
      <c r="LU15" s="55"/>
      <c r="LV15" s="55"/>
      <c r="LW15" s="55"/>
      <c r="LX15" s="55"/>
      <c r="LY15" s="55"/>
      <c r="LZ15" s="55"/>
      <c r="MA15" s="55"/>
      <c r="MB15" s="55"/>
      <c r="MC15" s="55"/>
      <c r="MD15" s="55"/>
      <c r="ME15" s="55"/>
      <c r="MF15" s="55"/>
      <c r="MG15" s="55"/>
      <c r="MH15" s="55"/>
      <c r="MI15" s="55"/>
      <c r="MJ15" s="55"/>
      <c r="MK15" s="55"/>
      <c r="ML15" s="55"/>
      <c r="MM15" s="55"/>
      <c r="MN15" s="55"/>
      <c r="MO15" s="55"/>
      <c r="MP15" s="55"/>
      <c r="MQ15" s="55"/>
      <c r="MR15" s="55"/>
      <c r="MS15" s="55"/>
      <c r="MT15" s="55"/>
      <c r="MU15" s="55"/>
      <c r="MV15" s="55"/>
      <c r="MW15" s="55"/>
      <c r="MX15" s="55"/>
      <c r="MY15" s="55"/>
      <c r="MZ15" s="55"/>
      <c r="NA15" s="55"/>
      <c r="NB15" s="55"/>
      <c r="NC15" s="55"/>
      <c r="ND15" s="55"/>
      <c r="NE15" s="55"/>
      <c r="NF15" s="55"/>
      <c r="NG15" s="55"/>
      <c r="NH15" s="55"/>
      <c r="NI15" s="55"/>
      <c r="NJ15" s="55"/>
      <c r="NK15" s="55"/>
      <c r="NL15" s="55"/>
      <c r="NM15" s="55"/>
      <c r="NN15" s="55"/>
      <c r="NO15" s="55"/>
      <c r="NP15" s="55"/>
      <c r="NQ15" s="55"/>
      <c r="NR15" s="55"/>
      <c r="NS15" s="55"/>
      <c r="NT15" s="55"/>
      <c r="NU15" s="55"/>
      <c r="NV15" s="55"/>
      <c r="NW15" s="55"/>
      <c r="NX15" s="55"/>
      <c r="NY15" s="55"/>
      <c r="NZ15" s="55"/>
      <c r="OA15" s="55"/>
      <c r="OB15" s="55"/>
      <c r="OC15" s="55"/>
      <c r="OD15" s="55"/>
    </row>
    <row r="16" spans="1:394" s="51" customFormat="1">
      <c r="A16" s="57" t="s">
        <v>225</v>
      </c>
      <c r="B16" s="58"/>
    </row>
    <row r="17" spans="1:101" s="61" customFormat="1">
      <c r="A17" s="59" t="s">
        <v>180</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row>
    <row r="18" spans="1:101">
      <c r="B18" s="63"/>
    </row>
    <row r="19" spans="1:101" s="66" customFormat="1">
      <c r="A19" s="64" t="s">
        <v>189</v>
      </c>
      <c r="B19" s="65"/>
    </row>
    <row r="20" spans="1:101" s="69" customFormat="1">
      <c r="A20" s="67" t="s">
        <v>10</v>
      </c>
      <c r="B20" s="68"/>
    </row>
    <row r="21" spans="1:101" s="69" customFormat="1">
      <c r="A21" s="67" t="s">
        <v>11</v>
      </c>
      <c r="B21" s="68"/>
    </row>
    <row r="22" spans="1:101" s="69" customFormat="1">
      <c r="A22" s="67" t="s">
        <v>12</v>
      </c>
      <c r="B22" s="68"/>
    </row>
    <row r="23" spans="1:101" s="69" customFormat="1">
      <c r="A23" s="67" t="s">
        <v>13</v>
      </c>
      <c r="B23" s="68"/>
    </row>
    <row r="24" spans="1:101" s="69" customFormat="1">
      <c r="A24" s="70" t="s">
        <v>14</v>
      </c>
      <c r="B24" s="68"/>
    </row>
    <row r="25" spans="1:101" s="69" customFormat="1">
      <c r="A25" s="67" t="s">
        <v>15</v>
      </c>
      <c r="B25" s="68"/>
    </row>
    <row r="26" spans="1:101" s="69" customFormat="1">
      <c r="A26" s="67" t="s">
        <v>16</v>
      </c>
      <c r="B26" s="68"/>
    </row>
    <row r="27" spans="1:101" s="69" customFormat="1">
      <c r="A27" s="67" t="s">
        <v>17</v>
      </c>
      <c r="B27" s="68"/>
    </row>
    <row r="28" spans="1:101" s="69" customFormat="1">
      <c r="A28" s="67" t="s">
        <v>18</v>
      </c>
      <c r="B28" s="68"/>
    </row>
    <row r="29" spans="1:101" s="69" customFormat="1">
      <c r="A29" s="67" t="s">
        <v>19</v>
      </c>
      <c r="B29" s="68"/>
    </row>
    <row r="30" spans="1:101" s="31" customFormat="1">
      <c r="A30" s="71"/>
      <c r="B30" s="72"/>
    </row>
    <row r="31" spans="1:101" s="66" customFormat="1">
      <c r="A31" s="73" t="s">
        <v>226</v>
      </c>
      <c r="B31" s="65"/>
    </row>
    <row r="32" spans="1:101" s="69" customFormat="1">
      <c r="A32" s="70" t="s">
        <v>20</v>
      </c>
      <c r="B32" s="74"/>
    </row>
    <row r="33" spans="1:2" s="69" customFormat="1">
      <c r="A33" s="70" t="s">
        <v>21</v>
      </c>
      <c r="B33" s="68"/>
    </row>
    <row r="34" spans="1:2" s="69" customFormat="1">
      <c r="A34" s="67" t="s">
        <v>22</v>
      </c>
      <c r="B34" s="68"/>
    </row>
    <row r="35" spans="1:2" s="69" customFormat="1">
      <c r="A35" s="67" t="s">
        <v>23</v>
      </c>
      <c r="B35" s="68"/>
    </row>
    <row r="36" spans="1:2" s="69" customFormat="1">
      <c r="A36" s="67" t="s">
        <v>24</v>
      </c>
      <c r="B36" s="68"/>
    </row>
    <row r="37" spans="1:2" s="69" customFormat="1">
      <c r="A37" s="67" t="s">
        <v>25</v>
      </c>
      <c r="B37" s="68"/>
    </row>
    <row r="38" spans="1:2" s="69" customFormat="1">
      <c r="A38" s="67" t="s">
        <v>26</v>
      </c>
      <c r="B38" s="68"/>
    </row>
    <row r="39" spans="1:2" s="69" customFormat="1">
      <c r="A39" s="67" t="s">
        <v>27</v>
      </c>
      <c r="B39" s="68"/>
    </row>
    <row r="40" spans="1:2" s="69" customFormat="1">
      <c r="A40" s="67" t="s">
        <v>28</v>
      </c>
      <c r="B40" s="68"/>
    </row>
    <row r="41" spans="1:2" s="69" customFormat="1">
      <c r="A41" s="67" t="s">
        <v>29</v>
      </c>
      <c r="B41" s="68"/>
    </row>
    <row r="42" spans="1:2">
      <c r="B42" s="63"/>
    </row>
    <row r="43" spans="1:2" s="66" customFormat="1">
      <c r="A43" s="73" t="s">
        <v>94</v>
      </c>
      <c r="B43" s="75"/>
    </row>
    <row r="44" spans="1:2" s="51" customFormat="1">
      <c r="A44" s="49" t="s">
        <v>108</v>
      </c>
      <c r="B44" s="76"/>
    </row>
    <row r="45" spans="1:2" s="69" customFormat="1">
      <c r="A45" s="70" t="s">
        <v>227</v>
      </c>
      <c r="B45" s="68"/>
    </row>
    <row r="47" spans="1:2" s="78" customFormat="1">
      <c r="A47" s="77" t="s">
        <v>163</v>
      </c>
    </row>
    <row r="48" spans="1:2" s="81" customFormat="1">
      <c r="A48" s="79" t="s">
        <v>164</v>
      </c>
      <c r="B48" s="80"/>
    </row>
    <row r="49" spans="1:2" s="81" customFormat="1">
      <c r="A49" s="82" t="s">
        <v>190</v>
      </c>
      <c r="B49" s="80"/>
    </row>
    <row r="78" spans="1:1" s="31" customFormat="1">
      <c r="A78" s="71"/>
    </row>
    <row r="115" spans="1:2">
      <c r="A115" s="71"/>
      <c r="B115" s="83"/>
    </row>
    <row r="116" spans="1:2">
      <c r="A116" s="71"/>
      <c r="B116" s="83"/>
    </row>
    <row r="117" spans="1:2">
      <c r="A117" s="71"/>
      <c r="B117" s="83"/>
    </row>
    <row r="118" spans="1:2">
      <c r="A118" s="71"/>
      <c r="B118" s="83"/>
    </row>
    <row r="119" spans="1:2">
      <c r="A119" s="71"/>
      <c r="B119" s="83"/>
    </row>
    <row r="120" spans="1:2">
      <c r="A120" s="71"/>
      <c r="B120" s="83"/>
    </row>
    <row r="121" spans="1:2">
      <c r="A121" s="71"/>
      <c r="B121" s="83"/>
    </row>
    <row r="122" spans="1:2">
      <c r="A122" s="71"/>
      <c r="B122" s="83"/>
    </row>
  </sheetData>
  <sheetProtection algorithmName="SHA-512" hashValue="WmJmV1Qx5EXD9mXQAc9fw0cmtrpt4bCdGlRovMFGM3a1OXvKfDKUXnKcqS0LP/oSutF1eTPXW3TY/mRytK7Pww==" saltValue="+N6nnXK8s0ZjiVM33EQnHA==" spinCount="100000" sheet="1" objects="1" scenarios="1" formatCells="0" formatColumns="0" formatRows="0"/>
  <protectedRanges>
    <protectedRange algorithmName="SHA-512" hashValue="14C6OX8x8sMPJT1DPnN50FkIBJH6alj1XaiwiSg/tMJ04YScBUej0nP87THek1QO+R3K6iXN6+f4wOgzaRNMLA==" saltValue="3g5d0TG0aKWUPPo9TAucbg==" spinCount="100000" sqref="C3:F6 A1:A1048576 A8:XFD8" name="Bereich1"/>
  </protectedRanges>
  <dataValidations count="3">
    <dataValidation type="list" allowBlank="1" showInputMessage="1" showErrorMessage="1" sqref="B16:XFD16" xr:uid="{00000000-0002-0000-0200-000000000000}">
      <formula1>"A, B"</formula1>
    </dataValidation>
    <dataValidation type="list" allowBlank="1" showInputMessage="1" showErrorMessage="1" sqref="B44:XFD44 B48:XFD48" xr:uid="{00000000-0002-0000-0200-000001000000}">
      <formula1>"Ja, Nein"</formula1>
    </dataValidation>
    <dataValidation type="list" allowBlank="1" showInputMessage="1" showErrorMessage="1" sqref="B78:BM78" xr:uid="{00000000-0002-0000-0200-000002000000}">
      <formula1>"Organisator, Vortrag, Aussteller"</formula1>
    </dataValidation>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3000000}">
          <x14:formula1>
            <xm:f>Wirtschaftszweige!$A$3:$A$23</xm:f>
          </x14:formula1>
          <xm:sqref>B13:XFD13</xm:sqref>
        </x14:dataValidation>
        <x14:dataValidation type="list" allowBlank="1" showInputMessage="1" showErrorMessage="1" xr:uid="{00000000-0002-0000-0200-000004000000}">
          <x14:formula1>
            <xm:f>Wirtschaftszweige!$C$3:$C$26</xm:f>
          </x14:formula1>
          <xm:sqref>A14:XFD14</xm:sqref>
        </x14:dataValidation>
        <x14:dataValidation type="list" allowBlank="1" showInputMessage="1" showErrorMessage="1" xr:uid="{00000000-0002-0000-0200-000005000000}">
          <x14:formula1>
            <xm:f>Wirtschaftszweige!$A$31:$A$34</xm:f>
          </x14:formula1>
          <xm:sqref>B15:XFD15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U69"/>
  <sheetViews>
    <sheetView zoomScale="92" zoomScaleNormal="92" workbookViewId="0">
      <pane xSplit="1" topLeftCell="B1" activePane="topRight" state="frozen"/>
      <selection activeCell="A30" sqref="A30"/>
      <selection pane="topRight" activeCell="A18" sqref="A18"/>
    </sheetView>
  </sheetViews>
  <sheetFormatPr baseColWidth="10" defaultColWidth="10.88671875" defaultRowHeight="13.8"/>
  <cols>
    <col min="1" max="1" width="47" style="133" customWidth="1"/>
    <col min="2" max="2" width="44" style="30" customWidth="1"/>
    <col min="3" max="151" width="21.77734375" style="30" customWidth="1"/>
    <col min="152" max="16384" width="10.88671875" style="30"/>
  </cols>
  <sheetData>
    <row r="1" spans="1:151" ht="18">
      <c r="A1" s="29" t="s">
        <v>204</v>
      </c>
      <c r="E1" s="14" t="s">
        <v>216</v>
      </c>
      <c r="G1" s="15" t="s">
        <v>218</v>
      </c>
    </row>
    <row r="2" spans="1:151" ht="18">
      <c r="A2" s="29"/>
      <c r="E2" s="14" t="s">
        <v>217</v>
      </c>
      <c r="G2" s="15"/>
    </row>
    <row r="3" spans="1:151">
      <c r="A3" s="84" t="s">
        <v>168</v>
      </c>
      <c r="B3" s="85" t="str">
        <f>'KEFF+Check'!B3</f>
        <v>01.01.2025 - 31.12.2025</v>
      </c>
    </row>
    <row r="4" spans="1:151">
      <c r="A4" s="84" t="s">
        <v>0</v>
      </c>
      <c r="B4" s="85" t="str">
        <f>'KEFF+Check'!B4</f>
        <v>Musterstelle</v>
      </c>
    </row>
    <row r="5" spans="1:151">
      <c r="A5" s="84" t="s">
        <v>4</v>
      </c>
      <c r="B5" s="85" t="str">
        <f>'KEFF+Check'!B5</f>
        <v>Musterträger</v>
      </c>
    </row>
    <row r="6" spans="1:151">
      <c r="A6" s="84" t="s">
        <v>96</v>
      </c>
      <c r="B6" s="85" t="str">
        <f>'KEFF+Check'!B6</f>
        <v>Jan Mustermann, Birgit Musterfrau</v>
      </c>
    </row>
    <row r="7" spans="1:151">
      <c r="A7" s="62"/>
    </row>
    <row r="8" spans="1:151" s="86" customFormat="1" ht="18">
      <c r="A8" s="86" t="s">
        <v>89</v>
      </c>
      <c r="B8" s="87">
        <v>1</v>
      </c>
      <c r="C8" s="87">
        <v>2</v>
      </c>
      <c r="D8" s="87">
        <v>3</v>
      </c>
      <c r="E8" s="87">
        <v>4</v>
      </c>
      <c r="F8" s="87">
        <v>5</v>
      </c>
      <c r="G8" s="87">
        <v>6</v>
      </c>
      <c r="H8" s="87">
        <v>7</v>
      </c>
      <c r="I8" s="87">
        <v>8</v>
      </c>
      <c r="J8" s="87">
        <v>9</v>
      </c>
      <c r="K8" s="87">
        <v>10</v>
      </c>
      <c r="L8" s="87">
        <v>11</v>
      </c>
      <c r="M8" s="87">
        <v>12</v>
      </c>
      <c r="N8" s="87">
        <v>13</v>
      </c>
      <c r="O8" s="87">
        <v>14</v>
      </c>
      <c r="P8" s="87">
        <v>15</v>
      </c>
      <c r="Q8" s="87">
        <v>16</v>
      </c>
      <c r="R8" s="87">
        <v>17</v>
      </c>
      <c r="S8" s="87">
        <v>18</v>
      </c>
      <c r="T8" s="87">
        <v>19</v>
      </c>
      <c r="U8" s="87">
        <v>20</v>
      </c>
      <c r="V8" s="87">
        <v>21</v>
      </c>
      <c r="W8" s="87">
        <v>22</v>
      </c>
      <c r="X8" s="87">
        <v>23</v>
      </c>
      <c r="Y8" s="87">
        <v>24</v>
      </c>
      <c r="Z8" s="87">
        <v>25</v>
      </c>
      <c r="AA8" s="87">
        <v>26</v>
      </c>
      <c r="AB8" s="87">
        <v>27</v>
      </c>
      <c r="AC8" s="87">
        <v>28</v>
      </c>
      <c r="AD8" s="87">
        <v>29</v>
      </c>
      <c r="AE8" s="87">
        <v>30</v>
      </c>
      <c r="AF8" s="87">
        <v>31</v>
      </c>
      <c r="AG8" s="87">
        <v>32</v>
      </c>
      <c r="AH8" s="87">
        <v>33</v>
      </c>
      <c r="AI8" s="87">
        <v>34</v>
      </c>
      <c r="AJ8" s="87">
        <v>35</v>
      </c>
      <c r="AK8" s="87">
        <v>36</v>
      </c>
      <c r="AL8" s="87">
        <v>37</v>
      </c>
      <c r="AM8" s="87">
        <v>38</v>
      </c>
      <c r="AN8" s="87">
        <v>39</v>
      </c>
      <c r="AO8" s="87">
        <v>40</v>
      </c>
      <c r="AP8" s="87">
        <v>41</v>
      </c>
      <c r="AQ8" s="87">
        <v>42</v>
      </c>
      <c r="AR8" s="87">
        <v>43</v>
      </c>
      <c r="AS8" s="87">
        <v>44</v>
      </c>
      <c r="AT8" s="87">
        <v>45</v>
      </c>
      <c r="AU8" s="87">
        <v>46</v>
      </c>
      <c r="AV8" s="87">
        <v>47</v>
      </c>
      <c r="AW8" s="87">
        <v>48</v>
      </c>
      <c r="AX8" s="87">
        <v>49</v>
      </c>
      <c r="AY8" s="87">
        <v>50</v>
      </c>
      <c r="AZ8" s="87">
        <v>51</v>
      </c>
      <c r="BA8" s="87">
        <v>52</v>
      </c>
      <c r="BB8" s="87">
        <v>53</v>
      </c>
      <c r="BC8" s="87">
        <v>54</v>
      </c>
      <c r="BD8" s="87">
        <v>55</v>
      </c>
      <c r="BE8" s="87">
        <v>56</v>
      </c>
      <c r="BF8" s="87">
        <v>57</v>
      </c>
      <c r="BG8" s="87">
        <v>58</v>
      </c>
      <c r="BH8" s="87">
        <v>59</v>
      </c>
      <c r="BI8" s="87">
        <v>60</v>
      </c>
      <c r="BJ8" s="87">
        <v>61</v>
      </c>
      <c r="BK8" s="87">
        <v>62</v>
      </c>
      <c r="BL8" s="87">
        <v>63</v>
      </c>
      <c r="BM8" s="87">
        <v>64</v>
      </c>
      <c r="BN8" s="87">
        <v>65</v>
      </c>
      <c r="BO8" s="87">
        <v>66</v>
      </c>
      <c r="BP8" s="87">
        <v>67</v>
      </c>
      <c r="BQ8" s="87">
        <v>68</v>
      </c>
      <c r="BR8" s="87">
        <v>69</v>
      </c>
      <c r="BS8" s="87">
        <v>70</v>
      </c>
      <c r="BT8" s="87">
        <v>71</v>
      </c>
      <c r="BU8" s="87">
        <v>72</v>
      </c>
      <c r="BV8" s="87">
        <v>73</v>
      </c>
      <c r="BW8" s="87">
        <v>74</v>
      </c>
      <c r="BX8" s="87">
        <v>75</v>
      </c>
      <c r="BY8" s="87">
        <v>76</v>
      </c>
      <c r="BZ8" s="87">
        <v>77</v>
      </c>
      <c r="CA8" s="87">
        <v>78</v>
      </c>
      <c r="CB8" s="87">
        <v>79</v>
      </c>
      <c r="CC8" s="87">
        <v>80</v>
      </c>
      <c r="CD8" s="87">
        <v>81</v>
      </c>
      <c r="CE8" s="87">
        <v>82</v>
      </c>
      <c r="CF8" s="87">
        <v>83</v>
      </c>
      <c r="CG8" s="87">
        <v>84</v>
      </c>
      <c r="CH8" s="87">
        <v>85</v>
      </c>
      <c r="CI8" s="87">
        <v>86</v>
      </c>
      <c r="CJ8" s="87">
        <v>87</v>
      </c>
      <c r="CK8" s="87">
        <v>88</v>
      </c>
      <c r="CL8" s="87">
        <v>89</v>
      </c>
      <c r="CM8" s="87">
        <v>90</v>
      </c>
      <c r="CN8" s="87">
        <v>91</v>
      </c>
      <c r="CO8" s="87">
        <v>92</v>
      </c>
      <c r="CP8" s="87">
        <v>93</v>
      </c>
      <c r="CQ8" s="87">
        <v>94</v>
      </c>
      <c r="CR8" s="87">
        <v>95</v>
      </c>
      <c r="CS8" s="87">
        <v>96</v>
      </c>
      <c r="CT8" s="87">
        <v>97</v>
      </c>
      <c r="CU8" s="87">
        <v>98</v>
      </c>
      <c r="CV8" s="87">
        <v>99</v>
      </c>
      <c r="CW8" s="87">
        <v>100</v>
      </c>
      <c r="CX8" s="87">
        <v>101</v>
      </c>
      <c r="CY8" s="87">
        <v>102</v>
      </c>
      <c r="CZ8" s="87">
        <v>103</v>
      </c>
      <c r="DA8" s="87">
        <v>104</v>
      </c>
      <c r="DB8" s="87">
        <v>105</v>
      </c>
      <c r="DC8" s="87">
        <v>106</v>
      </c>
      <c r="DD8" s="87">
        <v>107</v>
      </c>
      <c r="DE8" s="87">
        <v>108</v>
      </c>
      <c r="DF8" s="87">
        <v>109</v>
      </c>
      <c r="DG8" s="87">
        <v>110</v>
      </c>
      <c r="DH8" s="87">
        <v>111</v>
      </c>
      <c r="DI8" s="87">
        <v>112</v>
      </c>
      <c r="DJ8" s="87">
        <v>113</v>
      </c>
      <c r="DK8" s="87">
        <v>114</v>
      </c>
      <c r="DL8" s="87">
        <v>115</v>
      </c>
      <c r="DM8" s="87">
        <v>116</v>
      </c>
      <c r="DN8" s="87">
        <v>117</v>
      </c>
      <c r="DO8" s="87">
        <v>118</v>
      </c>
      <c r="DP8" s="87">
        <v>119</v>
      </c>
      <c r="DQ8" s="87">
        <v>120</v>
      </c>
      <c r="DR8" s="87">
        <v>121</v>
      </c>
      <c r="DS8" s="87">
        <v>122</v>
      </c>
      <c r="DT8" s="87">
        <v>123</v>
      </c>
      <c r="DU8" s="87">
        <v>124</v>
      </c>
      <c r="DV8" s="87">
        <v>125</v>
      </c>
      <c r="DW8" s="87">
        <v>126</v>
      </c>
      <c r="DX8" s="87">
        <v>127</v>
      </c>
      <c r="DY8" s="87">
        <v>128</v>
      </c>
      <c r="DZ8" s="87">
        <v>129</v>
      </c>
      <c r="EA8" s="87">
        <v>130</v>
      </c>
      <c r="EB8" s="87">
        <v>131</v>
      </c>
      <c r="EC8" s="87">
        <v>132</v>
      </c>
      <c r="ED8" s="87">
        <v>133</v>
      </c>
      <c r="EE8" s="87">
        <v>134</v>
      </c>
      <c r="EF8" s="87">
        <v>135</v>
      </c>
      <c r="EG8" s="87">
        <v>136</v>
      </c>
      <c r="EH8" s="87">
        <v>137</v>
      </c>
      <c r="EI8" s="87">
        <v>138</v>
      </c>
      <c r="EJ8" s="87">
        <v>139</v>
      </c>
      <c r="EK8" s="87">
        <v>140</v>
      </c>
      <c r="EL8" s="87">
        <v>141</v>
      </c>
      <c r="EM8" s="87">
        <v>142</v>
      </c>
      <c r="EN8" s="87">
        <v>143</v>
      </c>
      <c r="EO8" s="87">
        <v>144</v>
      </c>
      <c r="EP8" s="87">
        <v>145</v>
      </c>
      <c r="EQ8" s="87">
        <v>146</v>
      </c>
      <c r="ER8" s="87">
        <v>147</v>
      </c>
      <c r="ES8" s="87">
        <v>148</v>
      </c>
      <c r="ET8" s="87">
        <v>149</v>
      </c>
      <c r="EU8" s="87">
        <v>150</v>
      </c>
    </row>
    <row r="9" spans="1:151" s="51" customFormat="1">
      <c r="A9" s="49" t="s">
        <v>9</v>
      </c>
      <c r="B9" s="88"/>
    </row>
    <row r="10" spans="1:151" s="48" customFormat="1">
      <c r="A10" s="46" t="s">
        <v>224</v>
      </c>
      <c r="B10" s="89"/>
    </row>
    <row r="11" spans="1:151" s="48" customFormat="1">
      <c r="A11" s="46" t="s">
        <v>177</v>
      </c>
      <c r="B11" s="89"/>
    </row>
    <row r="12" spans="1:151" s="81" customFormat="1">
      <c r="A12" s="90" t="s">
        <v>165</v>
      </c>
      <c r="B12" s="91"/>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row>
    <row r="13" spans="1:151" s="96" customFormat="1">
      <c r="A13" s="93" t="s">
        <v>223</v>
      </c>
      <c r="B13" s="94"/>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row>
    <row r="14" spans="1:151" s="99" customFormat="1" ht="27.6">
      <c r="A14" s="97" t="s">
        <v>191</v>
      </c>
      <c r="B14" s="98"/>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row>
    <row r="15" spans="1:151" s="31" customFormat="1">
      <c r="A15" s="71"/>
      <c r="B15" s="100"/>
    </row>
    <row r="16" spans="1:151" s="66" customFormat="1" ht="27.6">
      <c r="A16" s="101" t="s">
        <v>251</v>
      </c>
    </row>
    <row r="17" spans="1:2" s="61" customFormat="1" ht="31.5" customHeight="1">
      <c r="A17" s="102" t="s">
        <v>20</v>
      </c>
      <c r="B17" s="103"/>
    </row>
    <row r="18" spans="1:2" s="106" customFormat="1" ht="15" customHeight="1">
      <c r="A18" s="104" t="s">
        <v>21</v>
      </c>
      <c r="B18" s="105"/>
    </row>
    <row r="19" spans="1:2" s="61" customFormat="1">
      <c r="A19" s="102" t="s">
        <v>22</v>
      </c>
      <c r="B19" s="103"/>
    </row>
    <row r="20" spans="1:2" s="61" customFormat="1">
      <c r="A20" s="102" t="s">
        <v>23</v>
      </c>
      <c r="B20" s="103"/>
    </row>
    <row r="21" spans="1:2" s="61" customFormat="1">
      <c r="A21" s="102" t="s">
        <v>24</v>
      </c>
      <c r="B21" s="103"/>
    </row>
    <row r="22" spans="1:2" s="61" customFormat="1">
      <c r="A22" s="102" t="s">
        <v>25</v>
      </c>
      <c r="B22" s="103"/>
    </row>
    <row r="23" spans="1:2" s="61" customFormat="1">
      <c r="A23" s="102" t="s">
        <v>26</v>
      </c>
      <c r="B23" s="103"/>
    </row>
    <row r="24" spans="1:2" s="61" customFormat="1">
      <c r="A24" s="102" t="s">
        <v>27</v>
      </c>
      <c r="B24" s="103"/>
    </row>
    <row r="25" spans="1:2" s="61" customFormat="1">
      <c r="A25" s="102" t="s">
        <v>28</v>
      </c>
      <c r="B25" s="103"/>
    </row>
    <row r="26" spans="1:2" s="61" customFormat="1">
      <c r="A26" s="102" t="s">
        <v>29</v>
      </c>
      <c r="B26" s="103"/>
    </row>
    <row r="27" spans="1:2">
      <c r="A27" s="62"/>
      <c r="B27" s="107"/>
    </row>
    <row r="28" spans="1:2" s="66" customFormat="1">
      <c r="A28" s="101" t="s">
        <v>228</v>
      </c>
      <c r="B28" s="108"/>
    </row>
    <row r="29" spans="1:2" s="51" customFormat="1">
      <c r="A29" s="109" t="s">
        <v>86</v>
      </c>
      <c r="B29" s="88"/>
    </row>
    <row r="30" spans="1:2" s="52" customFormat="1">
      <c r="A30" s="110" t="s">
        <v>87</v>
      </c>
      <c r="B30" s="111"/>
    </row>
    <row r="31" spans="1:2" s="52" customFormat="1" ht="16.2">
      <c r="A31" s="110" t="s">
        <v>229</v>
      </c>
      <c r="B31" s="111"/>
    </row>
    <row r="32" spans="1:2" s="114" customFormat="1">
      <c r="A32" s="112"/>
      <c r="B32" s="113"/>
    </row>
    <row r="33" spans="1:2" s="51" customFormat="1">
      <c r="A33" s="109" t="s">
        <v>86</v>
      </c>
      <c r="B33" s="88"/>
    </row>
    <row r="34" spans="1:2" s="117" customFormat="1">
      <c r="A34" s="115" t="s">
        <v>87</v>
      </c>
      <c r="B34" s="116"/>
    </row>
    <row r="35" spans="1:2" s="117" customFormat="1" ht="16.2">
      <c r="A35" s="115" t="s">
        <v>229</v>
      </c>
      <c r="B35" s="116"/>
    </row>
    <row r="36" spans="1:2" s="114" customFormat="1">
      <c r="A36" s="112"/>
      <c r="B36" s="113"/>
    </row>
    <row r="37" spans="1:2" s="51" customFormat="1">
      <c r="A37" s="109" t="s">
        <v>86</v>
      </c>
      <c r="B37" s="88"/>
    </row>
    <row r="38" spans="1:2" s="117" customFormat="1">
      <c r="A38" s="109" t="s">
        <v>87</v>
      </c>
      <c r="B38" s="116"/>
    </row>
    <row r="39" spans="1:2" s="117" customFormat="1" ht="16.2">
      <c r="A39" s="109" t="s">
        <v>229</v>
      </c>
      <c r="B39" s="116"/>
    </row>
    <row r="40" spans="1:2" s="31" customFormat="1">
      <c r="A40" s="118"/>
      <c r="B40" s="100"/>
    </row>
    <row r="41" spans="1:2" s="66" customFormat="1">
      <c r="A41" s="119" t="s">
        <v>192</v>
      </c>
      <c r="B41" s="108"/>
    </row>
    <row r="42" spans="1:2" s="117" customFormat="1">
      <c r="A42" s="115" t="s">
        <v>88</v>
      </c>
      <c r="B42" s="116"/>
    </row>
    <row r="43" spans="1:2" s="52" customFormat="1">
      <c r="A43" s="110" t="s">
        <v>5</v>
      </c>
      <c r="B43" s="111"/>
    </row>
    <row r="44" spans="1:2" s="52" customFormat="1" ht="16.2">
      <c r="A44" s="110" t="s">
        <v>230</v>
      </c>
      <c r="B44" s="111"/>
    </row>
    <row r="45" spans="1:2" s="122" customFormat="1">
      <c r="A45" s="120"/>
      <c r="B45" s="121"/>
    </row>
    <row r="46" spans="1:2" s="117" customFormat="1">
      <c r="A46" s="115" t="s">
        <v>88</v>
      </c>
      <c r="B46" s="116"/>
    </row>
    <row r="47" spans="1:2" s="117" customFormat="1">
      <c r="A47" s="115" t="s">
        <v>5</v>
      </c>
      <c r="B47" s="116"/>
    </row>
    <row r="48" spans="1:2" s="117" customFormat="1" ht="16.2">
      <c r="A48" s="115" t="s">
        <v>230</v>
      </c>
      <c r="B48" s="116"/>
    </row>
    <row r="49" spans="1:81" s="122" customFormat="1">
      <c r="A49" s="120"/>
      <c r="B49" s="121"/>
    </row>
    <row r="50" spans="1:81" s="117" customFormat="1">
      <c r="A50" s="115" t="s">
        <v>88</v>
      </c>
      <c r="B50" s="116"/>
    </row>
    <row r="51" spans="1:81" s="117" customFormat="1">
      <c r="A51" s="115" t="s">
        <v>5</v>
      </c>
      <c r="B51" s="116"/>
    </row>
    <row r="52" spans="1:81" s="117" customFormat="1" ht="16.2">
      <c r="A52" s="115" t="s">
        <v>230</v>
      </c>
      <c r="B52" s="116"/>
    </row>
    <row r="53" spans="1:81" s="31" customFormat="1">
      <c r="A53" s="71"/>
      <c r="B53" s="100"/>
    </row>
    <row r="54" spans="1:81" s="66" customFormat="1" ht="42.75" customHeight="1">
      <c r="A54" s="77" t="s">
        <v>149</v>
      </c>
      <c r="B54" s="108"/>
    </row>
    <row r="55" spans="1:81" s="125" customFormat="1">
      <c r="A55" s="93" t="s">
        <v>166</v>
      </c>
      <c r="B55" s="123"/>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4"/>
      <c r="BT55" s="124"/>
      <c r="BU55" s="124"/>
      <c r="BV55" s="124"/>
      <c r="BW55" s="124"/>
      <c r="BX55" s="124"/>
      <c r="BY55" s="124"/>
      <c r="BZ55" s="124"/>
      <c r="CA55" s="124"/>
      <c r="CB55" s="124"/>
      <c r="CC55" s="124"/>
    </row>
    <row r="56" spans="1:81" s="128" customFormat="1">
      <c r="A56" s="126" t="s">
        <v>169</v>
      </c>
      <c r="B56" s="127"/>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129"/>
      <c r="AS56" s="129"/>
      <c r="AT56" s="129"/>
      <c r="AU56" s="129"/>
      <c r="AV56" s="129"/>
      <c r="AW56" s="129"/>
      <c r="AX56" s="129"/>
      <c r="AY56" s="129"/>
      <c r="AZ56" s="129"/>
      <c r="BA56" s="129"/>
      <c r="BB56" s="129"/>
      <c r="BC56" s="129"/>
      <c r="BD56" s="129"/>
      <c r="BE56" s="129"/>
      <c r="BF56" s="129"/>
      <c r="BG56" s="129"/>
      <c r="BH56" s="129"/>
      <c r="BI56" s="129"/>
      <c r="BJ56" s="129"/>
      <c r="BK56" s="129"/>
      <c r="BL56" s="129"/>
      <c r="BM56" s="129"/>
      <c r="BN56" s="129"/>
      <c r="BO56" s="129"/>
      <c r="BP56" s="129"/>
      <c r="BQ56" s="129"/>
      <c r="BR56" s="129"/>
      <c r="BS56" s="129"/>
      <c r="BT56" s="129"/>
      <c r="BU56" s="129"/>
      <c r="BV56" s="129"/>
      <c r="BW56" s="129"/>
      <c r="BX56" s="129"/>
      <c r="BY56" s="129"/>
      <c r="BZ56" s="129"/>
      <c r="CA56" s="129"/>
      <c r="CB56" s="129"/>
      <c r="CC56" s="129"/>
    </row>
    <row r="57" spans="1:81" s="128" customFormat="1">
      <c r="A57" s="130" t="s">
        <v>107</v>
      </c>
      <c r="B57" s="127"/>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c r="AS57" s="129"/>
      <c r="AT57" s="129"/>
      <c r="AU57" s="129"/>
      <c r="AV57" s="129"/>
      <c r="AW57" s="129"/>
      <c r="AX57" s="129"/>
      <c r="AY57" s="129"/>
      <c r="AZ57" s="129"/>
      <c r="BA57" s="129"/>
      <c r="BB57" s="129"/>
      <c r="BC57" s="129"/>
      <c r="BD57" s="129"/>
      <c r="BE57" s="129"/>
      <c r="BF57" s="129"/>
      <c r="BG57" s="129"/>
      <c r="BH57" s="129"/>
      <c r="BI57" s="129"/>
      <c r="BJ57" s="129"/>
      <c r="BK57" s="129"/>
      <c r="BL57" s="129"/>
      <c r="BM57" s="129"/>
      <c r="BN57" s="129"/>
      <c r="BO57" s="129"/>
      <c r="BP57" s="129"/>
      <c r="BQ57" s="129"/>
      <c r="BR57" s="129"/>
      <c r="BS57" s="129"/>
      <c r="BT57" s="129"/>
      <c r="BU57" s="129"/>
      <c r="BV57" s="129"/>
      <c r="BW57" s="129"/>
      <c r="BX57" s="129"/>
      <c r="BY57" s="129"/>
      <c r="BZ57" s="129"/>
      <c r="CA57" s="129"/>
      <c r="CB57" s="129"/>
      <c r="CC57" s="129"/>
    </row>
    <row r="59" spans="1:81" s="78" customFormat="1">
      <c r="A59" s="289" t="s">
        <v>213</v>
      </c>
    </row>
    <row r="60" spans="1:81" s="131" customFormat="1" ht="31.5" customHeight="1">
      <c r="A60" s="82" t="s">
        <v>20</v>
      </c>
    </row>
    <row r="61" spans="1:81" s="132" customFormat="1" ht="15" customHeight="1">
      <c r="A61" s="290" t="s">
        <v>21</v>
      </c>
    </row>
    <row r="62" spans="1:81" s="131" customFormat="1">
      <c r="A62" s="82" t="s">
        <v>22</v>
      </c>
    </row>
    <row r="63" spans="1:81" s="131" customFormat="1">
      <c r="A63" s="82" t="s">
        <v>23</v>
      </c>
    </row>
    <row r="64" spans="1:81" s="131" customFormat="1">
      <c r="A64" s="82" t="s">
        <v>24</v>
      </c>
    </row>
    <row r="65" spans="1:1" s="131" customFormat="1">
      <c r="A65" s="82" t="s">
        <v>25</v>
      </c>
    </row>
    <row r="66" spans="1:1" s="131" customFormat="1">
      <c r="A66" s="82" t="s">
        <v>26</v>
      </c>
    </row>
    <row r="67" spans="1:1" s="131" customFormat="1">
      <c r="A67" s="82" t="s">
        <v>27</v>
      </c>
    </row>
    <row r="68" spans="1:1" s="131" customFormat="1">
      <c r="A68" s="82" t="s">
        <v>28</v>
      </c>
    </row>
    <row r="69" spans="1:1" s="131" customFormat="1">
      <c r="A69" s="82" t="s">
        <v>29</v>
      </c>
    </row>
  </sheetData>
  <sheetProtection algorithmName="SHA-512" hashValue="AxfUERz0eNnRqkBswSv8FdAqVZLHm/ldKnRgwkd8tHHjJJd4DSAaeXY/gDKf7KXGk2jsYRqWoKhzBAKh3K/QGA==" saltValue="sWnAUzSsI60r6zRPNv0vCA==" spinCount="100000" sheet="1" sort="0" autoFilter="0"/>
  <dataValidations count="2">
    <dataValidation type="whole" allowBlank="1" showInputMessage="1" showErrorMessage="1" sqref="B55:B57 D55:CC57 C57 C55" xr:uid="{00000000-0002-0000-0300-000000000000}">
      <formula1>0</formula1>
      <formula2>10</formula2>
    </dataValidation>
    <dataValidation type="list" allowBlank="1" showInputMessage="1" showErrorMessage="1" sqref="A12:XFD12" xr:uid="{00000000-0002-0000-0300-000001000000}">
      <formula1>"Maßnahmen umgesetzt/Einsparungen quantifizierbar, Maßnahmen umgesetzt/ Einsparungen nicht quantifizierbar, Maßnahmen wurden nicht umgesetzt, Unternehmen hat keine Infos für KEFF+,Unternehmen nicht erreicht, Unternehmen hat sich noch nicht zurückgemeldet, "</formula1>
    </dataValidation>
  </dataValidation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S28"/>
  <sheetViews>
    <sheetView topLeftCell="A3" zoomScaleNormal="100" workbookViewId="0">
      <pane xSplit="1" topLeftCell="B1" activePane="topRight" state="frozen"/>
      <selection pane="topRight" activeCell="A18" sqref="A18"/>
    </sheetView>
  </sheetViews>
  <sheetFormatPr baseColWidth="10" defaultColWidth="10.88671875" defaultRowHeight="13.8"/>
  <cols>
    <col min="1" max="1" width="47" style="133" customWidth="1"/>
    <col min="2" max="2" width="33.33203125" style="30" customWidth="1"/>
    <col min="3" max="3" width="26.44140625" style="244" customWidth="1"/>
    <col min="4" max="4" width="22" style="244" customWidth="1"/>
    <col min="5" max="11" width="22" style="30" customWidth="1"/>
    <col min="12" max="16" width="22.109375" style="30" customWidth="1"/>
    <col min="17" max="17" width="22" style="30" customWidth="1"/>
    <col min="18" max="31" width="22.109375" style="30" customWidth="1"/>
    <col min="32" max="201" width="21.77734375" style="30" customWidth="1"/>
    <col min="202" max="16384" width="10.88671875" style="30"/>
  </cols>
  <sheetData>
    <row r="1" spans="1:151" ht="18">
      <c r="A1" s="29" t="s">
        <v>204</v>
      </c>
      <c r="E1" s="243" t="s">
        <v>216</v>
      </c>
      <c r="G1" s="15" t="s">
        <v>218</v>
      </c>
    </row>
    <row r="2" spans="1:151" ht="18">
      <c r="A2" s="29"/>
      <c r="E2" s="243" t="s">
        <v>217</v>
      </c>
    </row>
    <row r="3" spans="1:151">
      <c r="A3" s="84" t="s">
        <v>168</v>
      </c>
      <c r="B3" s="85" t="str">
        <f>'KEFF+Check'!B3</f>
        <v>01.01.2025 - 31.12.2025</v>
      </c>
    </row>
    <row r="4" spans="1:151">
      <c r="A4" s="84" t="s">
        <v>0</v>
      </c>
      <c r="B4" s="85" t="str">
        <f>'KEFF+Check'!B4</f>
        <v>Musterstelle</v>
      </c>
    </row>
    <row r="5" spans="1:151">
      <c r="A5" s="84" t="s">
        <v>4</v>
      </c>
      <c r="B5" s="85" t="str">
        <f>'KEFF+Check'!B5</f>
        <v>Musterträger</v>
      </c>
    </row>
    <row r="6" spans="1:151">
      <c r="A6" s="84" t="s">
        <v>96</v>
      </c>
      <c r="B6" s="245" t="str">
        <f>'KEFF+Check'!B6</f>
        <v>Jan Mustermann, Birgit Musterfrau</v>
      </c>
      <c r="C6" s="246"/>
    </row>
    <row r="8" spans="1:151" s="248" customFormat="1" ht="18">
      <c r="A8" s="247" t="s">
        <v>6</v>
      </c>
      <c r="B8" s="248">
        <v>1</v>
      </c>
      <c r="C8" s="248">
        <v>2</v>
      </c>
      <c r="D8" s="248">
        <v>3</v>
      </c>
      <c r="E8" s="248">
        <v>4</v>
      </c>
      <c r="F8" s="248">
        <v>5</v>
      </c>
      <c r="G8" s="248">
        <v>6</v>
      </c>
      <c r="H8" s="248">
        <v>7</v>
      </c>
      <c r="I8" s="248">
        <v>8</v>
      </c>
      <c r="J8" s="248">
        <v>9</v>
      </c>
      <c r="K8" s="248">
        <v>10</v>
      </c>
      <c r="L8" s="248">
        <v>11</v>
      </c>
      <c r="M8" s="248">
        <v>12</v>
      </c>
      <c r="N8" s="248">
        <v>13</v>
      </c>
      <c r="O8" s="248">
        <v>14</v>
      </c>
      <c r="P8" s="248">
        <v>15</v>
      </c>
      <c r="Q8" s="248">
        <v>16</v>
      </c>
      <c r="R8" s="248">
        <v>17</v>
      </c>
      <c r="S8" s="248">
        <v>18</v>
      </c>
      <c r="T8" s="248">
        <v>19</v>
      </c>
      <c r="U8" s="248">
        <v>20</v>
      </c>
      <c r="V8" s="248">
        <v>21</v>
      </c>
      <c r="W8" s="248">
        <v>22</v>
      </c>
      <c r="X8" s="248">
        <v>23</v>
      </c>
      <c r="Y8" s="248">
        <v>24</v>
      </c>
      <c r="Z8" s="248">
        <v>25</v>
      </c>
      <c r="AA8" s="248">
        <v>26</v>
      </c>
      <c r="AB8" s="248">
        <v>27</v>
      </c>
      <c r="AC8" s="248">
        <v>28</v>
      </c>
      <c r="AD8" s="248">
        <v>29</v>
      </c>
      <c r="AE8" s="248">
        <v>30</v>
      </c>
    </row>
    <row r="9" spans="1:151" s="69" customFormat="1">
      <c r="A9" s="90" t="s">
        <v>84</v>
      </c>
      <c r="B9" s="127"/>
      <c r="C9" s="55"/>
      <c r="D9" s="55"/>
    </row>
    <row r="10" spans="1:151" s="31" customFormat="1">
      <c r="A10" s="249" t="s">
        <v>91</v>
      </c>
      <c r="B10" s="250"/>
      <c r="C10" s="251"/>
      <c r="D10" s="251"/>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row>
    <row r="11" spans="1:151" s="255" customFormat="1">
      <c r="A11" s="90" t="s">
        <v>31</v>
      </c>
      <c r="B11" s="91"/>
      <c r="C11" s="92"/>
      <c r="D11" s="253"/>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4"/>
      <c r="AQ11" s="254"/>
      <c r="AR11" s="254"/>
      <c r="AS11" s="254"/>
      <c r="AT11" s="254"/>
      <c r="AU11" s="254"/>
      <c r="AV11" s="254"/>
      <c r="AW11" s="254"/>
      <c r="AX11" s="254"/>
      <c r="AY11" s="254"/>
      <c r="AZ11" s="254"/>
      <c r="BA11" s="254"/>
      <c r="BB11" s="254"/>
      <c r="BC11" s="254"/>
      <c r="BD11" s="254"/>
      <c r="BE11" s="254"/>
      <c r="BF11" s="254"/>
      <c r="BG11" s="254"/>
      <c r="BH11" s="254"/>
      <c r="BI11" s="254"/>
      <c r="BJ11" s="254"/>
      <c r="BK11" s="254"/>
      <c r="BL11" s="254"/>
      <c r="BM11" s="254"/>
      <c r="BN11" s="254"/>
      <c r="BO11" s="254"/>
      <c r="BP11" s="254"/>
      <c r="BQ11" s="254"/>
      <c r="BR11" s="254"/>
      <c r="BS11" s="254"/>
      <c r="BT11" s="254"/>
      <c r="BU11" s="254"/>
      <c r="BV11" s="254"/>
      <c r="BW11" s="254"/>
      <c r="BX11" s="254"/>
      <c r="BY11" s="254"/>
      <c r="BZ11" s="254"/>
      <c r="CA11" s="254"/>
      <c r="CB11" s="254"/>
      <c r="CC11" s="254"/>
      <c r="CD11" s="254"/>
      <c r="CE11" s="254"/>
      <c r="CF11" s="254"/>
      <c r="CG11" s="254"/>
      <c r="CH11" s="254"/>
      <c r="CI11" s="254"/>
    </row>
    <row r="12" spans="1:151">
      <c r="A12" s="62"/>
    </row>
    <row r="13" spans="1:151" s="257" customFormat="1" ht="18">
      <c r="A13" s="256" t="s">
        <v>83</v>
      </c>
      <c r="B13" s="248">
        <v>1</v>
      </c>
      <c r="C13" s="248">
        <v>2</v>
      </c>
      <c r="D13" s="248">
        <v>3</v>
      </c>
      <c r="E13" s="248">
        <v>4</v>
      </c>
      <c r="F13" s="248">
        <v>5</v>
      </c>
      <c r="G13" s="248">
        <v>6</v>
      </c>
      <c r="H13" s="248">
        <v>7</v>
      </c>
      <c r="I13" s="248">
        <v>8</v>
      </c>
      <c r="J13" s="248">
        <v>9</v>
      </c>
      <c r="K13" s="248">
        <v>10</v>
      </c>
      <c r="L13" s="248">
        <v>11</v>
      </c>
      <c r="M13" s="248">
        <v>12</v>
      </c>
      <c r="N13" s="248">
        <v>13</v>
      </c>
      <c r="O13" s="248">
        <v>14</v>
      </c>
      <c r="P13" s="248">
        <v>15</v>
      </c>
      <c r="Q13" s="248">
        <v>16</v>
      </c>
      <c r="R13" s="248">
        <v>17</v>
      </c>
      <c r="S13" s="248">
        <v>18</v>
      </c>
      <c r="T13" s="248">
        <v>19</v>
      </c>
      <c r="U13" s="248">
        <v>20</v>
      </c>
      <c r="V13" s="248">
        <v>21</v>
      </c>
      <c r="W13" s="248">
        <v>22</v>
      </c>
      <c r="X13" s="248">
        <v>23</v>
      </c>
      <c r="Y13" s="248">
        <v>24</v>
      </c>
      <c r="Z13" s="248">
        <v>25</v>
      </c>
      <c r="AA13" s="248">
        <v>26</v>
      </c>
      <c r="AB13" s="248">
        <v>27</v>
      </c>
      <c r="AC13" s="248">
        <v>28</v>
      </c>
      <c r="AD13" s="248">
        <v>29</v>
      </c>
      <c r="AE13" s="248">
        <v>30</v>
      </c>
      <c r="AF13" s="248">
        <v>31</v>
      </c>
      <c r="AG13" s="248">
        <v>32</v>
      </c>
      <c r="AH13" s="248">
        <v>33</v>
      </c>
      <c r="AI13" s="248">
        <v>34</v>
      </c>
      <c r="AJ13" s="248">
        <v>35</v>
      </c>
      <c r="AK13" s="248">
        <v>36</v>
      </c>
      <c r="AL13" s="248">
        <v>37</v>
      </c>
      <c r="AM13" s="248">
        <v>38</v>
      </c>
      <c r="AN13" s="248">
        <v>39</v>
      </c>
      <c r="AO13" s="248">
        <v>40</v>
      </c>
      <c r="AP13" s="248">
        <v>41</v>
      </c>
      <c r="AQ13" s="248">
        <v>42</v>
      </c>
      <c r="AR13" s="248">
        <v>43</v>
      </c>
      <c r="AS13" s="248">
        <v>44</v>
      </c>
      <c r="AT13" s="248">
        <v>45</v>
      </c>
      <c r="AU13" s="248">
        <v>46</v>
      </c>
      <c r="AV13" s="248">
        <v>47</v>
      </c>
      <c r="AW13" s="248">
        <v>48</v>
      </c>
      <c r="AX13" s="248">
        <v>49</v>
      </c>
      <c r="AY13" s="248">
        <v>50</v>
      </c>
      <c r="AZ13" s="248">
        <v>51</v>
      </c>
      <c r="BA13" s="248">
        <v>52</v>
      </c>
      <c r="BB13" s="248">
        <v>53</v>
      </c>
      <c r="BC13" s="248">
        <v>54</v>
      </c>
      <c r="BD13" s="248">
        <v>55</v>
      </c>
      <c r="BE13" s="248">
        <v>56</v>
      </c>
      <c r="BF13" s="248">
        <v>57</v>
      </c>
      <c r="BG13" s="248">
        <v>58</v>
      </c>
      <c r="BH13" s="248">
        <v>59</v>
      </c>
      <c r="BI13" s="248">
        <v>60</v>
      </c>
      <c r="BJ13" s="248">
        <v>61</v>
      </c>
      <c r="BK13" s="248">
        <v>62</v>
      </c>
      <c r="BL13" s="248">
        <v>63</v>
      </c>
      <c r="BM13" s="248">
        <v>64</v>
      </c>
      <c r="BN13" s="248">
        <v>65</v>
      </c>
      <c r="BO13" s="248">
        <v>66</v>
      </c>
      <c r="BP13" s="248">
        <v>67</v>
      </c>
      <c r="BQ13" s="248">
        <v>68</v>
      </c>
      <c r="BR13" s="248">
        <v>69</v>
      </c>
      <c r="BS13" s="248">
        <v>70</v>
      </c>
      <c r="BT13" s="248">
        <v>71</v>
      </c>
      <c r="BU13" s="248">
        <v>72</v>
      </c>
      <c r="BV13" s="248">
        <v>73</v>
      </c>
      <c r="BW13" s="248">
        <v>74</v>
      </c>
      <c r="BX13" s="248">
        <v>75</v>
      </c>
      <c r="BY13" s="248">
        <v>76</v>
      </c>
      <c r="BZ13" s="248">
        <v>77</v>
      </c>
      <c r="CA13" s="248">
        <v>78</v>
      </c>
      <c r="CB13" s="248">
        <v>79</v>
      </c>
      <c r="CC13" s="248">
        <v>80</v>
      </c>
      <c r="CD13" s="248">
        <v>81</v>
      </c>
      <c r="CE13" s="248">
        <v>82</v>
      </c>
      <c r="CF13" s="248">
        <v>83</v>
      </c>
      <c r="CG13" s="248">
        <v>84</v>
      </c>
      <c r="CH13" s="248">
        <v>85</v>
      </c>
      <c r="CI13" s="248">
        <v>86</v>
      </c>
      <c r="CJ13" s="248">
        <v>87</v>
      </c>
      <c r="CK13" s="248">
        <v>88</v>
      </c>
      <c r="CL13" s="248">
        <v>89</v>
      </c>
      <c r="CM13" s="248">
        <v>90</v>
      </c>
      <c r="CN13" s="248">
        <v>91</v>
      </c>
      <c r="CO13" s="248">
        <v>92</v>
      </c>
      <c r="CP13" s="248">
        <v>93</v>
      </c>
      <c r="CQ13" s="248">
        <v>94</v>
      </c>
      <c r="CR13" s="248">
        <v>95</v>
      </c>
      <c r="CS13" s="248">
        <v>96</v>
      </c>
      <c r="CT13" s="248">
        <v>97</v>
      </c>
      <c r="CU13" s="248">
        <v>98</v>
      </c>
      <c r="CV13" s="248">
        <v>99</v>
      </c>
      <c r="CW13" s="248">
        <v>100</v>
      </c>
      <c r="CX13" s="248">
        <v>101</v>
      </c>
      <c r="CY13" s="248">
        <v>102</v>
      </c>
      <c r="CZ13" s="248">
        <v>103</v>
      </c>
      <c r="DA13" s="248">
        <v>104</v>
      </c>
      <c r="DB13" s="248">
        <v>105</v>
      </c>
      <c r="DC13" s="248">
        <v>106</v>
      </c>
      <c r="DD13" s="248">
        <v>107</v>
      </c>
      <c r="DE13" s="248">
        <v>108</v>
      </c>
      <c r="DF13" s="248">
        <v>109</v>
      </c>
      <c r="DG13" s="248">
        <v>110</v>
      </c>
      <c r="DH13" s="248">
        <v>111</v>
      </c>
      <c r="DI13" s="248">
        <v>112</v>
      </c>
      <c r="DJ13" s="248">
        <v>113</v>
      </c>
      <c r="DK13" s="248">
        <v>114</v>
      </c>
      <c r="DL13" s="248">
        <v>115</v>
      </c>
      <c r="DM13" s="248">
        <v>116</v>
      </c>
      <c r="DN13" s="248">
        <v>117</v>
      </c>
      <c r="DO13" s="248">
        <v>118</v>
      </c>
      <c r="DP13" s="248">
        <v>119</v>
      </c>
      <c r="DQ13" s="248">
        <v>120</v>
      </c>
      <c r="DR13" s="248">
        <v>121</v>
      </c>
      <c r="DS13" s="248">
        <v>122</v>
      </c>
      <c r="DT13" s="248">
        <v>123</v>
      </c>
      <c r="DU13" s="248">
        <v>124</v>
      </c>
      <c r="DV13" s="248">
        <v>125</v>
      </c>
      <c r="DW13" s="248">
        <v>126</v>
      </c>
      <c r="DX13" s="248">
        <v>127</v>
      </c>
      <c r="DY13" s="248">
        <v>128</v>
      </c>
      <c r="DZ13" s="248">
        <v>129</v>
      </c>
      <c r="EA13" s="248">
        <v>130</v>
      </c>
      <c r="EB13" s="248">
        <v>131</v>
      </c>
      <c r="EC13" s="248">
        <v>132</v>
      </c>
      <c r="ED13" s="248">
        <v>133</v>
      </c>
      <c r="EE13" s="248">
        <v>134</v>
      </c>
      <c r="EF13" s="248">
        <v>135</v>
      </c>
      <c r="EG13" s="248">
        <v>136</v>
      </c>
      <c r="EH13" s="248">
        <v>137</v>
      </c>
      <c r="EI13" s="248">
        <v>138</v>
      </c>
      <c r="EJ13" s="248">
        <v>139</v>
      </c>
      <c r="EK13" s="248">
        <v>140</v>
      </c>
      <c r="EL13" s="248">
        <v>141</v>
      </c>
      <c r="EM13" s="248">
        <v>142</v>
      </c>
      <c r="EN13" s="248">
        <v>143</v>
      </c>
      <c r="EO13" s="248">
        <v>144</v>
      </c>
      <c r="EP13" s="248">
        <v>145</v>
      </c>
      <c r="EQ13" s="248">
        <v>146</v>
      </c>
      <c r="ER13" s="248">
        <v>147</v>
      </c>
      <c r="ES13" s="248">
        <v>148</v>
      </c>
      <c r="ET13" s="248">
        <v>149</v>
      </c>
      <c r="EU13" s="248">
        <v>150</v>
      </c>
    </row>
    <row r="14" spans="1:151" s="69" customFormat="1">
      <c r="A14" s="102" t="s">
        <v>30</v>
      </c>
      <c r="B14" s="258"/>
      <c r="C14" s="55"/>
      <c r="D14" s="55"/>
    </row>
    <row r="15" spans="1:151" s="69" customFormat="1">
      <c r="A15" s="102" t="s">
        <v>209</v>
      </c>
      <c r="B15" s="258"/>
      <c r="C15" s="55"/>
      <c r="D15" s="55"/>
    </row>
    <row r="16" spans="1:151" s="259" customFormat="1">
      <c r="A16" s="102" t="s">
        <v>31</v>
      </c>
      <c r="B16" s="91"/>
      <c r="C16" s="92"/>
      <c r="D16" s="92"/>
    </row>
    <row r="17" spans="1:201" s="129" customFormat="1">
      <c r="A17" s="260" t="s">
        <v>196</v>
      </c>
      <c r="B17" s="127"/>
      <c r="C17" s="81"/>
      <c r="D17" s="81"/>
    </row>
    <row r="18" spans="1:201" s="55" customFormat="1">
      <c r="A18" s="79" t="s">
        <v>32</v>
      </c>
      <c r="B18" s="258"/>
    </row>
    <row r="19" spans="1:201" s="55" customFormat="1">
      <c r="A19" s="67" t="s">
        <v>246</v>
      </c>
      <c r="B19" s="258"/>
    </row>
    <row r="21" spans="1:201" s="257" customFormat="1" ht="18">
      <c r="A21" s="256" t="s">
        <v>105</v>
      </c>
      <c r="B21" s="248">
        <v>1</v>
      </c>
      <c r="C21" s="248">
        <v>2</v>
      </c>
      <c r="D21" s="248">
        <v>3</v>
      </c>
      <c r="E21" s="248">
        <v>4</v>
      </c>
      <c r="F21" s="248">
        <v>5</v>
      </c>
      <c r="G21" s="248">
        <v>6</v>
      </c>
      <c r="H21" s="248">
        <v>7</v>
      </c>
      <c r="I21" s="248">
        <v>8</v>
      </c>
      <c r="J21" s="248">
        <v>9</v>
      </c>
      <c r="K21" s="248">
        <v>10</v>
      </c>
      <c r="L21" s="248">
        <v>11</v>
      </c>
      <c r="M21" s="248">
        <v>12</v>
      </c>
      <c r="N21" s="248">
        <v>13</v>
      </c>
      <c r="O21" s="248">
        <v>14</v>
      </c>
      <c r="P21" s="248">
        <v>15</v>
      </c>
      <c r="Q21" s="248">
        <v>16</v>
      </c>
      <c r="R21" s="248">
        <v>17</v>
      </c>
      <c r="S21" s="248">
        <v>18</v>
      </c>
      <c r="T21" s="248">
        <v>19</v>
      </c>
      <c r="U21" s="248">
        <v>20</v>
      </c>
      <c r="V21" s="248">
        <v>21</v>
      </c>
      <c r="W21" s="248">
        <v>22</v>
      </c>
      <c r="X21" s="248">
        <v>23</v>
      </c>
      <c r="Y21" s="248">
        <v>24</v>
      </c>
      <c r="Z21" s="248">
        <v>25</v>
      </c>
      <c r="AA21" s="248">
        <v>26</v>
      </c>
      <c r="AB21" s="248">
        <v>27</v>
      </c>
      <c r="AC21" s="248">
        <v>28</v>
      </c>
      <c r="AD21" s="248">
        <v>29</v>
      </c>
      <c r="AE21" s="248">
        <v>30</v>
      </c>
      <c r="AF21" s="248">
        <v>31</v>
      </c>
      <c r="AG21" s="248">
        <v>32</v>
      </c>
      <c r="AH21" s="248">
        <v>33</v>
      </c>
      <c r="AI21" s="248">
        <v>34</v>
      </c>
      <c r="AJ21" s="248">
        <v>35</v>
      </c>
      <c r="AK21" s="248">
        <v>36</v>
      </c>
      <c r="AL21" s="248">
        <v>37</v>
      </c>
      <c r="AM21" s="248">
        <v>38</v>
      </c>
      <c r="AN21" s="248">
        <v>39</v>
      </c>
      <c r="AO21" s="248">
        <v>40</v>
      </c>
      <c r="AP21" s="248">
        <v>41</v>
      </c>
      <c r="AQ21" s="248">
        <v>42</v>
      </c>
      <c r="AR21" s="248">
        <v>43</v>
      </c>
      <c r="AS21" s="248">
        <v>44</v>
      </c>
      <c r="AT21" s="248">
        <v>45</v>
      </c>
      <c r="AU21" s="248">
        <v>46</v>
      </c>
      <c r="AV21" s="248">
        <v>47</v>
      </c>
      <c r="AW21" s="248">
        <v>48</v>
      </c>
      <c r="AX21" s="248">
        <v>49</v>
      </c>
      <c r="AY21" s="248">
        <v>50</v>
      </c>
      <c r="AZ21" s="248">
        <v>51</v>
      </c>
      <c r="BA21" s="248">
        <v>52</v>
      </c>
      <c r="BB21" s="248">
        <v>53</v>
      </c>
      <c r="BC21" s="248">
        <v>54</v>
      </c>
      <c r="BD21" s="248">
        <v>55</v>
      </c>
      <c r="BE21" s="248">
        <v>56</v>
      </c>
      <c r="BF21" s="248">
        <v>57</v>
      </c>
      <c r="BG21" s="248">
        <v>58</v>
      </c>
      <c r="BH21" s="248">
        <v>59</v>
      </c>
      <c r="BI21" s="248">
        <v>60</v>
      </c>
      <c r="BJ21" s="248">
        <v>61</v>
      </c>
      <c r="BK21" s="248">
        <v>62</v>
      </c>
      <c r="BL21" s="248">
        <v>63</v>
      </c>
      <c r="BM21" s="248">
        <v>64</v>
      </c>
      <c r="BN21" s="248">
        <v>65</v>
      </c>
      <c r="BO21" s="248">
        <v>66</v>
      </c>
      <c r="BP21" s="248">
        <v>67</v>
      </c>
      <c r="BQ21" s="248">
        <v>68</v>
      </c>
      <c r="BR21" s="248">
        <v>69</v>
      </c>
      <c r="BS21" s="248">
        <v>70</v>
      </c>
      <c r="BT21" s="248">
        <v>71</v>
      </c>
      <c r="BU21" s="248">
        <v>72</v>
      </c>
      <c r="BV21" s="248">
        <v>73</v>
      </c>
      <c r="BW21" s="248">
        <v>74</v>
      </c>
      <c r="BX21" s="248">
        <v>75</v>
      </c>
      <c r="BY21" s="248">
        <v>76</v>
      </c>
      <c r="BZ21" s="248">
        <v>77</v>
      </c>
      <c r="CA21" s="248">
        <v>78</v>
      </c>
      <c r="CB21" s="248">
        <v>79</v>
      </c>
      <c r="CC21" s="248">
        <v>80</v>
      </c>
      <c r="CD21" s="248">
        <v>81</v>
      </c>
      <c r="CE21" s="248">
        <v>82</v>
      </c>
      <c r="CF21" s="248">
        <v>83</v>
      </c>
      <c r="CG21" s="248">
        <v>84</v>
      </c>
      <c r="CH21" s="248">
        <v>85</v>
      </c>
      <c r="CI21" s="248">
        <v>86</v>
      </c>
      <c r="CJ21" s="248">
        <v>87</v>
      </c>
      <c r="CK21" s="248">
        <v>88</v>
      </c>
      <c r="CL21" s="248">
        <v>89</v>
      </c>
      <c r="CM21" s="248">
        <v>90</v>
      </c>
      <c r="CN21" s="248">
        <v>91</v>
      </c>
      <c r="CO21" s="248">
        <v>92</v>
      </c>
      <c r="CP21" s="248">
        <v>93</v>
      </c>
      <c r="CQ21" s="248">
        <v>94</v>
      </c>
      <c r="CR21" s="248">
        <v>95</v>
      </c>
      <c r="CS21" s="248">
        <v>96</v>
      </c>
      <c r="CT21" s="248">
        <v>97</v>
      </c>
      <c r="CU21" s="248">
        <v>98</v>
      </c>
      <c r="CV21" s="248">
        <v>99</v>
      </c>
      <c r="CW21" s="248">
        <v>100</v>
      </c>
      <c r="CX21" s="248">
        <v>101</v>
      </c>
      <c r="CY21" s="248">
        <v>102</v>
      </c>
      <c r="CZ21" s="248">
        <v>103</v>
      </c>
      <c r="DA21" s="248">
        <v>104</v>
      </c>
      <c r="DB21" s="248">
        <v>105</v>
      </c>
      <c r="DC21" s="248">
        <v>106</v>
      </c>
      <c r="DD21" s="248">
        <v>107</v>
      </c>
      <c r="DE21" s="248">
        <v>108</v>
      </c>
      <c r="DF21" s="248">
        <v>109</v>
      </c>
      <c r="DG21" s="248">
        <v>110</v>
      </c>
      <c r="DH21" s="248">
        <v>111</v>
      </c>
      <c r="DI21" s="248">
        <v>112</v>
      </c>
      <c r="DJ21" s="248">
        <v>113</v>
      </c>
      <c r="DK21" s="248">
        <v>114</v>
      </c>
      <c r="DL21" s="248">
        <v>115</v>
      </c>
      <c r="DM21" s="248">
        <v>116</v>
      </c>
      <c r="DN21" s="248">
        <v>117</v>
      </c>
      <c r="DO21" s="248">
        <v>118</v>
      </c>
      <c r="DP21" s="248">
        <v>119</v>
      </c>
      <c r="DQ21" s="248">
        <v>120</v>
      </c>
      <c r="DR21" s="248">
        <v>121</v>
      </c>
      <c r="DS21" s="248">
        <v>122</v>
      </c>
      <c r="DT21" s="248">
        <v>123</v>
      </c>
      <c r="DU21" s="248">
        <v>124</v>
      </c>
      <c r="DV21" s="248">
        <v>125</v>
      </c>
      <c r="DW21" s="248">
        <v>126</v>
      </c>
      <c r="DX21" s="248">
        <v>127</v>
      </c>
      <c r="DY21" s="248">
        <v>128</v>
      </c>
      <c r="DZ21" s="248">
        <v>129</v>
      </c>
      <c r="EA21" s="248">
        <v>130</v>
      </c>
      <c r="EB21" s="248">
        <v>131</v>
      </c>
      <c r="EC21" s="248">
        <v>132</v>
      </c>
      <c r="ED21" s="248">
        <v>133</v>
      </c>
      <c r="EE21" s="248">
        <v>134</v>
      </c>
      <c r="EF21" s="248">
        <v>135</v>
      </c>
      <c r="EG21" s="248">
        <v>136</v>
      </c>
      <c r="EH21" s="248">
        <v>137</v>
      </c>
      <c r="EI21" s="248">
        <v>138</v>
      </c>
      <c r="EJ21" s="248">
        <v>139</v>
      </c>
      <c r="EK21" s="248">
        <v>140</v>
      </c>
      <c r="EL21" s="248">
        <v>141</v>
      </c>
      <c r="EM21" s="248">
        <v>142</v>
      </c>
      <c r="EN21" s="248">
        <v>143</v>
      </c>
      <c r="EO21" s="248">
        <v>144</v>
      </c>
      <c r="EP21" s="248">
        <v>145</v>
      </c>
      <c r="EQ21" s="248">
        <v>146</v>
      </c>
      <c r="ER21" s="248">
        <v>147</v>
      </c>
      <c r="ES21" s="248">
        <v>148</v>
      </c>
      <c r="ET21" s="248">
        <v>149</v>
      </c>
      <c r="EU21" s="248">
        <v>150</v>
      </c>
      <c r="EV21" s="248">
        <v>151</v>
      </c>
      <c r="EW21" s="248">
        <v>152</v>
      </c>
      <c r="EX21" s="248">
        <v>153</v>
      </c>
      <c r="EY21" s="248">
        <v>154</v>
      </c>
      <c r="EZ21" s="248">
        <v>155</v>
      </c>
      <c r="FA21" s="248">
        <v>156</v>
      </c>
      <c r="FB21" s="248">
        <v>157</v>
      </c>
      <c r="FC21" s="248">
        <v>158</v>
      </c>
      <c r="FD21" s="248">
        <v>159</v>
      </c>
      <c r="FE21" s="248">
        <v>160</v>
      </c>
      <c r="FF21" s="248">
        <v>161</v>
      </c>
      <c r="FG21" s="248">
        <v>162</v>
      </c>
      <c r="FH21" s="248">
        <v>163</v>
      </c>
      <c r="FI21" s="248">
        <v>164</v>
      </c>
      <c r="FJ21" s="248">
        <v>165</v>
      </c>
      <c r="FK21" s="248">
        <v>166</v>
      </c>
      <c r="FL21" s="248">
        <v>167</v>
      </c>
      <c r="FM21" s="248">
        <v>168</v>
      </c>
      <c r="FN21" s="248">
        <v>169</v>
      </c>
      <c r="FO21" s="248">
        <v>170</v>
      </c>
      <c r="FP21" s="248">
        <v>171</v>
      </c>
      <c r="FQ21" s="248">
        <v>172</v>
      </c>
      <c r="FR21" s="248">
        <v>173</v>
      </c>
      <c r="FS21" s="248">
        <v>174</v>
      </c>
      <c r="FT21" s="248">
        <v>175</v>
      </c>
      <c r="FU21" s="248">
        <v>176</v>
      </c>
      <c r="FV21" s="248">
        <v>177</v>
      </c>
      <c r="FW21" s="248">
        <v>178</v>
      </c>
      <c r="FX21" s="248">
        <v>179</v>
      </c>
      <c r="FY21" s="248">
        <v>180</v>
      </c>
      <c r="FZ21" s="248">
        <v>181</v>
      </c>
      <c r="GA21" s="248">
        <v>182</v>
      </c>
      <c r="GB21" s="248">
        <v>183</v>
      </c>
      <c r="GC21" s="248">
        <v>184</v>
      </c>
      <c r="GD21" s="248">
        <v>185</v>
      </c>
      <c r="GE21" s="248">
        <v>186</v>
      </c>
      <c r="GF21" s="248">
        <v>187</v>
      </c>
      <c r="GG21" s="248">
        <v>188</v>
      </c>
      <c r="GH21" s="248">
        <v>189</v>
      </c>
      <c r="GI21" s="248">
        <v>190</v>
      </c>
      <c r="GJ21" s="248">
        <v>191</v>
      </c>
      <c r="GK21" s="248">
        <v>192</v>
      </c>
      <c r="GL21" s="248">
        <v>193</v>
      </c>
      <c r="GM21" s="248">
        <v>194</v>
      </c>
      <c r="GN21" s="248">
        <v>195</v>
      </c>
      <c r="GO21" s="248">
        <v>196</v>
      </c>
      <c r="GP21" s="248">
        <v>197</v>
      </c>
      <c r="GQ21" s="248">
        <v>198</v>
      </c>
      <c r="GR21" s="248">
        <v>199</v>
      </c>
      <c r="GS21" s="248">
        <v>200</v>
      </c>
    </row>
    <row r="22" spans="1:201" s="262" customFormat="1">
      <c r="A22" s="43" t="s">
        <v>106</v>
      </c>
      <c r="B22" s="261"/>
    </row>
    <row r="23" spans="1:201" s="69" customFormat="1">
      <c r="A23" s="263" t="s">
        <v>100</v>
      </c>
      <c r="B23" s="258"/>
      <c r="C23" s="55"/>
      <c r="D23" s="55"/>
    </row>
    <row r="24" spans="1:201" s="69" customFormat="1">
      <c r="A24" s="102" t="s">
        <v>99</v>
      </c>
      <c r="B24" s="264"/>
      <c r="C24" s="265"/>
      <c r="D24" s="265"/>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row>
    <row r="25" spans="1:201" s="268" customFormat="1">
      <c r="A25" s="79" t="s">
        <v>179</v>
      </c>
      <c r="B25" s="267"/>
      <c r="C25" s="96"/>
      <c r="D25" s="96"/>
    </row>
    <row r="28" spans="1:201">
      <c r="A28" s="269" t="s">
        <v>206</v>
      </c>
    </row>
  </sheetData>
  <sheetProtection algorithmName="SHA-512" hashValue="L2wrUvy7qbB56uSWuQqFGagFye36PqPUfi6NdbOUwL1PJ4pwonGqak+P2qq9cfjExzYrMpg/xqxGLGZ9ON1Iag==" saltValue="exY5GqEINFgyoIzmLgTfXg==" spinCount="100000" sheet="1" sort="0" autoFilter="0"/>
  <dataValidations count="4">
    <dataValidation type="list" allowBlank="1" showInputMessage="1" showErrorMessage="1" sqref="B15:FB15" xr:uid="{00000000-0002-0000-0400-000000000000}">
      <formula1>"Präsenz, Digital, Hybrid"</formula1>
    </dataValidation>
    <dataValidation type="list" allowBlank="1" showInputMessage="1" showErrorMessage="1" sqref="B19:XFD19" xr:uid="{00000000-0002-0000-0400-000001000000}">
      <formula1>"Ja, Nein"</formula1>
    </dataValidation>
    <dataValidation type="list" allowBlank="1" showInputMessage="1" showErrorMessage="1" sqref="B18:XFD18" xr:uid="{00000000-0002-0000-0400-000002000000}">
      <formula1>"eigene Veranstaltung, Veranstaltung Dritter mit aktiver Beteiligung der KEFF+ als Vortragende oder Aussteller"</formula1>
    </dataValidation>
    <dataValidation type="list" allowBlank="1" showInputMessage="1" showErrorMessage="1" sqref="B22:XFD22" xr:uid="{00000000-0002-0000-0400-000003000000}">
      <formula1>"Veröffentlichung, Presseinformation, Kommunikationskampagne, Social Media Kanal, Newsletter, Flyer, Film / Video, TV / Radio, Firmenführung, Andere Maßnahme"</formula1>
    </dataValidation>
  </dataValidations>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7"/>
  <sheetViews>
    <sheetView zoomScaleNormal="100" workbookViewId="0">
      <selection activeCell="A14" sqref="A14"/>
    </sheetView>
  </sheetViews>
  <sheetFormatPr baseColWidth="10" defaultColWidth="10.88671875" defaultRowHeight="13.8"/>
  <cols>
    <col min="1" max="1" width="47.44140625" style="146" customWidth="1"/>
    <col min="2" max="2" width="35.109375" style="135" customWidth="1"/>
    <col min="3" max="3" width="33.109375" style="136" bestFit="1" customWidth="1"/>
    <col min="4" max="4" width="56.88671875" style="137" customWidth="1"/>
    <col min="5" max="16384" width="10.88671875" style="138"/>
  </cols>
  <sheetData>
    <row r="1" spans="1:8" ht="18">
      <c r="A1" s="134" t="s">
        <v>204</v>
      </c>
      <c r="F1" s="30"/>
      <c r="G1" s="30"/>
      <c r="H1" s="30"/>
    </row>
    <row r="2" spans="1:8" ht="18">
      <c r="A2" s="134"/>
      <c r="F2" s="30"/>
      <c r="G2" s="30"/>
      <c r="H2" s="30"/>
    </row>
    <row r="3" spans="1:8" ht="14.4" customHeight="1">
      <c r="A3" s="84" t="s">
        <v>168</v>
      </c>
      <c r="B3" s="85" t="str">
        <f>'KEFF+Check'!B3</f>
        <v>01.01.2025 - 31.12.2025</v>
      </c>
      <c r="C3" s="31"/>
      <c r="D3" s="285" t="s">
        <v>208</v>
      </c>
      <c r="F3" s="30"/>
      <c r="G3" s="30"/>
      <c r="H3" s="30"/>
    </row>
    <row r="4" spans="1:8">
      <c r="A4" s="139" t="s">
        <v>0</v>
      </c>
      <c r="B4" s="140" t="str">
        <f>'KEFF+Check'!B4</f>
        <v>Musterstelle</v>
      </c>
      <c r="C4" s="141"/>
      <c r="D4" s="285"/>
      <c r="F4" s="30"/>
      <c r="G4" s="30"/>
      <c r="H4" s="30"/>
    </row>
    <row r="5" spans="1:8">
      <c r="A5" s="139" t="s">
        <v>4</v>
      </c>
      <c r="B5" s="140" t="str">
        <f>'KEFF+Check'!B5</f>
        <v>Musterträger</v>
      </c>
      <c r="C5" s="141"/>
      <c r="D5" s="285"/>
      <c r="F5" s="30"/>
      <c r="G5" s="30"/>
      <c r="H5" s="30"/>
    </row>
    <row r="6" spans="1:8" ht="16.5" customHeight="1">
      <c r="A6" s="139" t="s">
        <v>96</v>
      </c>
      <c r="B6" s="140" t="str">
        <f>'KEFF+Check'!B6</f>
        <v>Jan Mustermann, Birgit Musterfrau</v>
      </c>
      <c r="C6" s="141"/>
      <c r="D6" s="285"/>
      <c r="F6" s="14" t="s">
        <v>216</v>
      </c>
      <c r="G6" s="30"/>
      <c r="H6" s="30"/>
    </row>
    <row r="7" spans="1:8">
      <c r="A7" s="142"/>
      <c r="B7" s="143"/>
      <c r="C7" s="141"/>
      <c r="D7" s="144"/>
      <c r="F7" s="14" t="s">
        <v>217</v>
      </c>
      <c r="G7" s="30"/>
      <c r="H7" s="30"/>
    </row>
    <row r="8" spans="1:8">
      <c r="A8" s="142"/>
      <c r="B8" s="143"/>
      <c r="C8" s="141"/>
      <c r="D8" s="144"/>
      <c r="F8" s="30"/>
      <c r="G8" s="30"/>
      <c r="H8" s="30"/>
    </row>
    <row r="9" spans="1:8">
      <c r="A9" s="142"/>
      <c r="B9" s="143"/>
      <c r="C9" s="141"/>
      <c r="D9" s="145"/>
      <c r="F9" s="30"/>
      <c r="G9" s="30"/>
      <c r="H9" s="30"/>
    </row>
    <row r="10" spans="1:8" ht="20.399999999999999">
      <c r="B10" s="147" t="s">
        <v>114</v>
      </c>
      <c r="C10" s="148"/>
      <c r="F10" s="30"/>
      <c r="G10" s="30"/>
      <c r="H10" s="30"/>
    </row>
    <row r="11" spans="1:8" s="153" customFormat="1" ht="20.399999999999999">
      <c r="A11" s="149" t="s">
        <v>7</v>
      </c>
      <c r="B11" s="150" t="s">
        <v>156</v>
      </c>
      <c r="C11" s="151" t="s">
        <v>155</v>
      </c>
      <c r="D11" s="152" t="s">
        <v>154</v>
      </c>
    </row>
    <row r="12" spans="1:8">
      <c r="A12" s="154" t="s">
        <v>110</v>
      </c>
      <c r="B12" s="155"/>
      <c r="C12" s="156"/>
      <c r="D12" s="157" t="s">
        <v>181</v>
      </c>
      <c r="F12" s="15" t="s">
        <v>218</v>
      </c>
    </row>
    <row r="13" spans="1:8" s="162" customFormat="1">
      <c r="A13" s="158" t="s">
        <v>231</v>
      </c>
      <c r="B13" s="159">
        <f>COUNTIF('KEFF+Check'!10:10,"&lt;&gt;")-1</f>
        <v>0</v>
      </c>
      <c r="C13" s="160"/>
      <c r="D13" s="161" t="s">
        <v>256</v>
      </c>
    </row>
    <row r="14" spans="1:8">
      <c r="A14" s="163" t="s">
        <v>232</v>
      </c>
      <c r="B14" s="164">
        <f>COUNTIF('KEFF+Check'!16:16,"A")</f>
        <v>0</v>
      </c>
      <c r="C14" s="165"/>
      <c r="D14" s="166" t="s">
        <v>256</v>
      </c>
    </row>
    <row r="15" spans="1:8">
      <c r="A15" s="163" t="s">
        <v>233</v>
      </c>
      <c r="B15" s="164">
        <f>COUNTIF('KEFF+Check'!16:16,"B")</f>
        <v>0</v>
      </c>
      <c r="C15" s="160"/>
      <c r="D15" s="166" t="s">
        <v>252</v>
      </c>
    </row>
    <row r="16" spans="1:8" s="168" customFormat="1">
      <c r="A16" s="163" t="s">
        <v>234</v>
      </c>
      <c r="B16" s="159">
        <f>COUNTIFS('KEFF+Check'!15:15,"Kleinstunternehmen: bis 9 Beschäftigte",'KEFF+Check'!16:16,"A")</f>
        <v>0</v>
      </c>
      <c r="C16" s="167"/>
      <c r="D16" s="161"/>
    </row>
    <row r="17" spans="1:4" s="168" customFormat="1">
      <c r="A17" s="163" t="s">
        <v>235</v>
      </c>
      <c r="B17" s="159">
        <f>COUNTIFS('KEFF+Check'!15:15,"kleines Unternehmen: bis 49 Beschäftigte",'KEFF+Check'!16:16,"A")</f>
        <v>0</v>
      </c>
      <c r="C17" s="167"/>
      <c r="D17" s="161"/>
    </row>
    <row r="18" spans="1:4" s="168" customFormat="1">
      <c r="A18" s="163" t="s">
        <v>236</v>
      </c>
      <c r="B18" s="159">
        <f>COUNTIFS('KEFF+Check'!15:15,"mittleres Unternehmen: bis 249 Beschäftigte",'KEFF+Check'!16:16,"A")</f>
        <v>0</v>
      </c>
      <c r="C18" s="167"/>
      <c r="D18" s="161"/>
    </row>
    <row r="19" spans="1:4" s="168" customFormat="1">
      <c r="A19" s="163" t="s">
        <v>237</v>
      </c>
      <c r="B19" s="169">
        <f>COUNTIFS('KEFF+Check'!15:15,"Großunternehmen: ab 250 Beschäftigte",'KEFF+Check'!16:16,"A")</f>
        <v>0</v>
      </c>
      <c r="C19" s="167"/>
      <c r="D19" s="161"/>
    </row>
    <row r="20" spans="1:4" s="168" customFormat="1">
      <c r="A20" s="163" t="s">
        <v>238</v>
      </c>
      <c r="B20" s="159">
        <f>COUNTIFS('KEFF+Check'!15:15,"Kleinstunternehmen: bis 9 Beschäftigte",'KEFF+Check'!16:16,"B")</f>
        <v>0</v>
      </c>
      <c r="C20" s="167"/>
      <c r="D20" s="161"/>
    </row>
    <row r="21" spans="1:4" s="168" customFormat="1">
      <c r="A21" s="163" t="s">
        <v>239</v>
      </c>
      <c r="B21" s="159">
        <f>COUNTIFS('KEFF+Check'!15:15,"kleines Unternehmen: bis 49 Beschäftigte",'KEFF+Check'!16:16,"B")</f>
        <v>0</v>
      </c>
      <c r="C21" s="167"/>
      <c r="D21" s="161"/>
    </row>
    <row r="22" spans="1:4" s="168" customFormat="1" ht="14.25" customHeight="1">
      <c r="A22" s="163" t="s">
        <v>240</v>
      </c>
      <c r="B22" s="159">
        <f>COUNTIFS('KEFF+Check'!15:15,"mittleres Unternehmen: bis 249 Beschäftigte",'KEFF+Check'!16:16,"B")</f>
        <v>0</v>
      </c>
      <c r="C22" s="167"/>
      <c r="D22" s="161"/>
    </row>
    <row r="23" spans="1:4" s="168" customFormat="1">
      <c r="A23" s="163" t="s">
        <v>241</v>
      </c>
      <c r="B23" s="170">
        <f>COUNTIFS('KEFF+Check'!15:15,"Großunternehmen: ab 250 Beschäftigte",'KEFF+Check'!16:16,"B")</f>
        <v>0</v>
      </c>
      <c r="C23" s="167"/>
      <c r="D23" s="161"/>
    </row>
    <row r="24" spans="1:4">
      <c r="A24" s="171"/>
      <c r="B24" s="143"/>
      <c r="C24" s="172"/>
      <c r="D24" s="173"/>
    </row>
    <row r="25" spans="1:4">
      <c r="A25" s="174" t="s">
        <v>195</v>
      </c>
      <c r="B25" s="175"/>
      <c r="C25" s="176"/>
      <c r="D25" s="177"/>
    </row>
    <row r="26" spans="1:4">
      <c r="A26" s="178" t="s">
        <v>1</v>
      </c>
      <c r="B26" s="164">
        <f>COUNTIF('KEFF+Check'!20:29,"*")-10</f>
        <v>0</v>
      </c>
      <c r="C26" s="167"/>
      <c r="D26" s="166"/>
    </row>
    <row r="27" spans="1:4">
      <c r="A27" s="178" t="s">
        <v>2</v>
      </c>
      <c r="B27" s="164">
        <f>COUNTIF('KEFF+Check'!32:41,"*")-10</f>
        <v>0</v>
      </c>
      <c r="C27" s="167"/>
      <c r="D27" s="166"/>
    </row>
    <row r="28" spans="1:4">
      <c r="A28" s="179"/>
      <c r="C28" s="180"/>
      <c r="D28" s="181"/>
    </row>
    <row r="29" spans="1:4">
      <c r="A29" s="73" t="s">
        <v>94</v>
      </c>
      <c r="B29" s="73"/>
      <c r="C29" s="182"/>
      <c r="D29" s="183"/>
    </row>
    <row r="30" spans="1:4">
      <c r="A30" s="79" t="s">
        <v>242</v>
      </c>
      <c r="B30" s="184">
        <f>COUNTIF('KEFF+Check'!44:44,"Ja")</f>
        <v>0</v>
      </c>
      <c r="C30" s="185"/>
      <c r="D30" s="166"/>
    </row>
    <row r="31" spans="1:4">
      <c r="A31" s="186"/>
      <c r="B31" s="187"/>
      <c r="C31" s="188"/>
      <c r="D31" s="173"/>
    </row>
    <row r="32" spans="1:4">
      <c r="A32" s="73" t="s">
        <v>163</v>
      </c>
      <c r="B32" s="73"/>
      <c r="C32" s="182"/>
      <c r="D32" s="183"/>
    </row>
    <row r="33" spans="1:4">
      <c r="A33" s="79" t="s">
        <v>243</v>
      </c>
      <c r="B33" s="184">
        <f>COUNTIF('KEFF+Check'!48:48,"Ja")</f>
        <v>0</v>
      </c>
      <c r="C33" s="185"/>
      <c r="D33" s="166"/>
    </row>
    <row r="34" spans="1:4">
      <c r="A34" s="186"/>
      <c r="B34" s="187"/>
      <c r="C34" s="188"/>
      <c r="D34" s="173"/>
    </row>
    <row r="35" spans="1:4">
      <c r="A35" s="77" t="s">
        <v>161</v>
      </c>
      <c r="B35" s="73"/>
      <c r="C35" s="182"/>
      <c r="D35" s="183"/>
    </row>
    <row r="36" spans="1:4" s="168" customFormat="1">
      <c r="A36" s="189" t="s">
        <v>162</v>
      </c>
      <c r="B36" s="159">
        <f>SUM(COUNTIF('Follow-up'!12:12,"Maßnahmen umgesetzt/Einsparungen quantifizierbar"), COUNTIF('Follow-up'!12:12,"Maßnahmen umgesetzt/ Einsparungen nicht quantifizierbar"),COUNTIF('Follow-up'!12:12,"Maßnahmen wurden nicht umgesetzt"),COUNTIF('Follow-up'!12:12,"Unternehmen hat keine Infos für KEFF+"))</f>
        <v>0</v>
      </c>
      <c r="C36" s="160"/>
      <c r="D36" s="161"/>
    </row>
    <row r="37" spans="1:4">
      <c r="A37" s="71"/>
      <c r="C37" s="180"/>
      <c r="D37" s="181"/>
    </row>
    <row r="38" spans="1:4">
      <c r="A38" s="190" t="s">
        <v>3</v>
      </c>
      <c r="B38" s="191"/>
      <c r="C38" s="192"/>
      <c r="D38" s="193"/>
    </row>
    <row r="39" spans="1:4" ht="33.75" customHeight="1">
      <c r="A39" s="194" t="s">
        <v>171</v>
      </c>
      <c r="B39" s="195">
        <f>COUNTIF('Follow-up'!17:17,"*")-1</f>
        <v>0</v>
      </c>
      <c r="C39" s="185"/>
      <c r="D39" s="166" t="s">
        <v>257</v>
      </c>
    </row>
    <row r="40" spans="1:4">
      <c r="A40" s="196" t="s">
        <v>3</v>
      </c>
      <c r="B40" s="197">
        <f>COUNTIF('Follow-up'!17:26,"*")-10</f>
        <v>0</v>
      </c>
      <c r="C40" s="185"/>
      <c r="D40" s="166"/>
    </row>
    <row r="41" spans="1:4">
      <c r="A41" s="198"/>
      <c r="B41" s="199"/>
      <c r="C41" s="200"/>
      <c r="D41" s="173"/>
    </row>
    <row r="42" spans="1:4">
      <c r="A42" s="190" t="s">
        <v>214</v>
      </c>
      <c r="B42" s="199"/>
      <c r="C42" s="200"/>
      <c r="D42" s="173"/>
    </row>
    <row r="43" spans="1:4" s="203" customFormat="1" ht="16.2">
      <c r="A43" s="291" t="s">
        <v>253</v>
      </c>
      <c r="B43" s="292">
        <f>SUM('Follow-up'!B31:CC31,'Follow-up'!B35:CC35,'Follow-up'!B39:CC39)</f>
        <v>0</v>
      </c>
      <c r="C43" s="201"/>
      <c r="D43" s="202"/>
    </row>
    <row r="44" spans="1:4" s="203" customFormat="1">
      <c r="A44" s="291" t="s">
        <v>8</v>
      </c>
      <c r="B44" s="293">
        <f>SUM('Follow-up'!B43:CC43,'Follow-up'!B47:CC47,'Follow-up'!B51:CC51)</f>
        <v>0</v>
      </c>
      <c r="C44" s="201"/>
      <c r="D44" s="202"/>
    </row>
    <row r="45" spans="1:4" s="203" customFormat="1" ht="16.2">
      <c r="A45" s="291" t="s">
        <v>254</v>
      </c>
      <c r="B45" s="293">
        <f>SUM('Follow-up'!B44:CC44,'Follow-up'!B48:CC48,'Follow-up'!B52:CC52)</f>
        <v>0</v>
      </c>
      <c r="C45" s="201"/>
      <c r="D45" s="202"/>
    </row>
    <row r="46" spans="1:4">
      <c r="A46" s="198"/>
      <c r="B46" s="204"/>
      <c r="C46" s="200"/>
      <c r="D46" s="173"/>
    </row>
    <row r="47" spans="1:4" s="203" customFormat="1">
      <c r="A47" s="174" t="s">
        <v>213</v>
      </c>
      <c r="B47" s="294"/>
      <c r="C47" s="192"/>
      <c r="D47" s="193"/>
    </row>
    <row r="48" spans="1:4" s="203" customFormat="1" ht="33.75" customHeight="1">
      <c r="A48" s="295" t="s">
        <v>215</v>
      </c>
      <c r="B48" s="296">
        <f>COUNTIF('Follow-up'!60:60,"*")-1</f>
        <v>0</v>
      </c>
      <c r="C48" s="185"/>
      <c r="D48" s="166" t="s">
        <v>255</v>
      </c>
    </row>
    <row r="49" spans="1:4" s="203" customFormat="1">
      <c r="A49" s="291" t="s">
        <v>213</v>
      </c>
      <c r="B49" s="297">
        <f>COUNTIF('Follow-up'!60:69,"*")-10</f>
        <v>0</v>
      </c>
      <c r="C49" s="185"/>
      <c r="D49" s="166"/>
    </row>
    <row r="50" spans="1:4">
      <c r="A50" s="196"/>
      <c r="B50" s="197"/>
      <c r="C50" s="185"/>
      <c r="D50" s="166"/>
    </row>
    <row r="51" spans="1:4" ht="42.75" customHeight="1">
      <c r="A51" s="77" t="s">
        <v>149</v>
      </c>
      <c r="B51" s="73"/>
      <c r="C51" s="182"/>
      <c r="D51" s="183" t="s">
        <v>184</v>
      </c>
    </row>
    <row r="52" spans="1:4">
      <c r="A52" s="205" t="s">
        <v>166</v>
      </c>
      <c r="B52" s="206">
        <f>SUM('Follow-up'!55:55)</f>
        <v>0</v>
      </c>
      <c r="C52" s="185"/>
      <c r="D52" s="207" t="s">
        <v>151</v>
      </c>
    </row>
    <row r="53" spans="1:4">
      <c r="A53" s="208" t="s">
        <v>111</v>
      </c>
      <c r="B53" s="206">
        <f>SUM('Follow-up'!56:56)</f>
        <v>0</v>
      </c>
      <c r="C53" s="185"/>
      <c r="D53" s="207" t="s">
        <v>172</v>
      </c>
    </row>
    <row r="54" spans="1:4">
      <c r="A54" s="163" t="s">
        <v>107</v>
      </c>
      <c r="B54" s="209">
        <f>SUM('Follow-up'!57:57)</f>
        <v>0</v>
      </c>
      <c r="C54" s="185"/>
      <c r="D54" s="207" t="s">
        <v>152</v>
      </c>
    </row>
    <row r="55" spans="1:4" s="203" customFormat="1">
      <c r="A55" s="163" t="s">
        <v>150</v>
      </c>
      <c r="B55" s="210">
        <f>SUM(B52:B54)</f>
        <v>0</v>
      </c>
      <c r="C55" s="211"/>
      <c r="D55" s="207" t="s">
        <v>252</v>
      </c>
    </row>
    <row r="56" spans="1:4">
      <c r="A56" s="179"/>
      <c r="C56" s="180"/>
      <c r="D56" s="181"/>
    </row>
    <row r="57" spans="1:4">
      <c r="A57" s="190" t="s">
        <v>6</v>
      </c>
      <c r="B57" s="191"/>
      <c r="C57" s="192"/>
      <c r="D57" s="193"/>
    </row>
    <row r="58" spans="1:4">
      <c r="A58" s="212" t="s">
        <v>90</v>
      </c>
      <c r="B58" s="197">
        <f>COUNTIF(Öffentlichkeitsarbeit!9:9,"*")-1</f>
        <v>0</v>
      </c>
      <c r="C58" s="165"/>
      <c r="D58" s="207" t="s">
        <v>205</v>
      </c>
    </row>
    <row r="59" spans="1:4">
      <c r="A59" s="179"/>
      <c r="C59" s="180"/>
      <c r="D59" s="181"/>
    </row>
    <row r="60" spans="1:4">
      <c r="A60" s="190" t="s">
        <v>33</v>
      </c>
      <c r="B60" s="213"/>
      <c r="C60" s="214"/>
      <c r="D60" s="215"/>
    </row>
    <row r="61" spans="1:4">
      <c r="A61" s="212" t="s">
        <v>34</v>
      </c>
      <c r="B61" s="164">
        <f>COUNTIF(Öffentlichkeitsarbeit!14:14,"*")-1</f>
        <v>0</v>
      </c>
      <c r="C61" s="165"/>
      <c r="D61" s="166" t="s">
        <v>183</v>
      </c>
    </row>
    <row r="62" spans="1:4">
      <c r="A62" s="216" t="s">
        <v>178</v>
      </c>
      <c r="B62" s="164">
        <f>COUNTIF(Öffentlichkeitsarbeit!18:18,"eigene Veranstaltung")</f>
        <v>0</v>
      </c>
      <c r="C62" s="160"/>
      <c r="D62" s="166" t="s">
        <v>153</v>
      </c>
    </row>
    <row r="63" spans="1:4" s="203" customFormat="1" ht="27.6">
      <c r="A63" s="217" t="s">
        <v>259</v>
      </c>
      <c r="B63" s="218">
        <f>COUNTIF(Öffentlichkeitsarbeit!18:18,"Veranstaltung Dritter mit aktiver Beteiligung der KEFF+ als Vortragende oder Aussteller")</f>
        <v>0</v>
      </c>
      <c r="C63" s="185"/>
      <c r="D63" s="166" t="s">
        <v>258</v>
      </c>
    </row>
    <row r="64" spans="1:4">
      <c r="A64" s="212" t="s">
        <v>197</v>
      </c>
      <c r="B64" s="164">
        <f>SUM(Öffentlichkeitsarbeit!17:17)</f>
        <v>0</v>
      </c>
      <c r="C64" s="185"/>
      <c r="D64" s="166"/>
    </row>
    <row r="65" spans="1:4">
      <c r="A65" s="219"/>
      <c r="B65" s="143"/>
      <c r="C65" s="172"/>
      <c r="D65" s="173"/>
    </row>
    <row r="66" spans="1:4">
      <c r="A66" s="190" t="s">
        <v>95</v>
      </c>
      <c r="B66" s="213" t="s">
        <v>98</v>
      </c>
      <c r="C66" s="214"/>
      <c r="D66" s="215"/>
    </row>
    <row r="67" spans="1:4" ht="15" customHeight="1">
      <c r="A67" s="220" t="s">
        <v>97</v>
      </c>
      <c r="B67" s="164">
        <f>COUNTIF(Öffentlichkeitsarbeit!22:22,"Veröffentlichung")</f>
        <v>0</v>
      </c>
      <c r="C67" s="185"/>
      <c r="D67" s="166" t="s">
        <v>182</v>
      </c>
    </row>
    <row r="68" spans="1:4">
      <c r="A68" s="220" t="s">
        <v>200</v>
      </c>
      <c r="B68" s="164">
        <f>COUNTIF(Öffentlichkeitsarbeit!22:22,"Presseinformation")</f>
        <v>0</v>
      </c>
      <c r="C68" s="185"/>
      <c r="D68" s="166" t="s">
        <v>182</v>
      </c>
    </row>
    <row r="69" spans="1:4">
      <c r="A69" s="221" t="s">
        <v>101</v>
      </c>
      <c r="B69" s="222">
        <f>COUNTIF(Öffentlichkeitsarbeit!22:22,"Kommunikationskampagne")</f>
        <v>0</v>
      </c>
      <c r="C69" s="185"/>
      <c r="D69" s="166" t="s">
        <v>199</v>
      </c>
    </row>
    <row r="70" spans="1:4" ht="17.25" customHeight="1">
      <c r="A70" s="220" t="s">
        <v>193</v>
      </c>
      <c r="B70" s="164">
        <f>COUNTIF(Öffentlichkeitsarbeit!22:22,"Social Media Kanal")</f>
        <v>0</v>
      </c>
      <c r="C70" s="185"/>
      <c r="D70" s="166" t="s">
        <v>199</v>
      </c>
    </row>
    <row r="71" spans="1:4">
      <c r="A71" s="220" t="s">
        <v>103</v>
      </c>
      <c r="B71" s="164">
        <f>COUNTIF(Öffentlichkeitsarbeit!22:22,"Newsletter")</f>
        <v>0</v>
      </c>
      <c r="C71" s="185"/>
      <c r="D71" s="166" t="s">
        <v>199</v>
      </c>
    </row>
    <row r="72" spans="1:4">
      <c r="A72" s="220" t="s">
        <v>102</v>
      </c>
      <c r="B72" s="164">
        <f>COUNTIF(Öffentlichkeitsarbeit!22:22,"Flyer")</f>
        <v>0</v>
      </c>
      <c r="C72" s="185"/>
      <c r="D72" s="166" t="s">
        <v>199</v>
      </c>
    </row>
    <row r="73" spans="1:4">
      <c r="A73" s="220" t="s">
        <v>112</v>
      </c>
      <c r="B73" s="164">
        <f>COUNTIF(Öffentlichkeitsarbeit!22:22,"Film / Video")</f>
        <v>0</v>
      </c>
      <c r="C73" s="185"/>
      <c r="D73" s="166" t="s">
        <v>199</v>
      </c>
    </row>
    <row r="74" spans="1:4">
      <c r="A74" s="220" t="s">
        <v>113</v>
      </c>
      <c r="B74" s="164">
        <f>COUNTIF(Öffentlichkeitsarbeit!22:22,"TV / Radio")</f>
        <v>0</v>
      </c>
      <c r="C74" s="185"/>
      <c r="D74" s="166" t="s">
        <v>199</v>
      </c>
    </row>
    <row r="75" spans="1:4">
      <c r="A75" s="220" t="s">
        <v>104</v>
      </c>
      <c r="B75" s="164">
        <f>COUNTIF(Öffentlichkeitsarbeit!22:22,"Firmenführung")</f>
        <v>0</v>
      </c>
      <c r="C75" s="185"/>
      <c r="D75" s="166" t="s">
        <v>199</v>
      </c>
    </row>
    <row r="76" spans="1:4">
      <c r="A76" s="223" t="s">
        <v>194</v>
      </c>
      <c r="B76" s="164">
        <f>COUNTIF(Öffentlichkeitsarbeit!22:22,"Andere Maßnahme")</f>
        <v>0</v>
      </c>
      <c r="C76" s="185"/>
      <c r="D76" s="166" t="s">
        <v>199</v>
      </c>
    </row>
    <row r="77" spans="1:4" s="226" customFormat="1">
      <c r="A77" s="224" t="s">
        <v>198</v>
      </c>
      <c r="B77" s="225">
        <f>SUM(B69:B76)</f>
        <v>0</v>
      </c>
      <c r="C77" s="185"/>
      <c r="D77" s="166" t="s">
        <v>199</v>
      </c>
    </row>
  </sheetData>
  <sheetProtection algorithmName="SHA-512" hashValue="J16z3wOxj06UkYMo2nVTN9ui26YUTK1bGFdcZj3uliaTKTjHm4uCbfHIfp82oKfZ4CUoC21hz+xR6U/DpUEKbw==" saltValue="94tIKKHI4aR4VRiVww3kAg==" spinCount="100000" sheet="1" objects="1" scenarios="1"/>
  <mergeCells count="1">
    <mergeCell ref="D3:D6"/>
  </mergeCells>
  <pageMargins left="0.7" right="0.7" top="0.78740157499999996" bottom="0.78740157499999996"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77"/>
  <sheetViews>
    <sheetView zoomScaleNormal="100" workbookViewId="0">
      <pane ySplit="16" topLeftCell="A17" activePane="bottomLeft" state="frozen"/>
      <selection activeCell="B1" sqref="B1"/>
      <selection pane="bottomLeft" activeCell="A11" sqref="A11"/>
    </sheetView>
  </sheetViews>
  <sheetFormatPr baseColWidth="10" defaultColWidth="13.5546875" defaultRowHeight="13.8"/>
  <cols>
    <col min="1" max="1" width="199.21875" style="232" customWidth="1"/>
    <col min="2" max="2" width="10.88671875" style="138"/>
    <col min="3" max="16384" width="13.5546875" style="232"/>
  </cols>
  <sheetData>
    <row r="1" spans="1:2" s="230" customFormat="1" ht="18">
      <c r="A1" s="242" t="s">
        <v>144</v>
      </c>
      <c r="B1" s="30"/>
    </row>
    <row r="2" spans="1:2" ht="9.75" customHeight="1">
      <c r="A2" s="231"/>
      <c r="B2" s="30"/>
    </row>
    <row r="3" spans="1:2" ht="27.6">
      <c r="A3" s="233" t="s">
        <v>245</v>
      </c>
      <c r="B3" s="30"/>
    </row>
    <row r="4" spans="1:2">
      <c r="A4" s="234"/>
      <c r="B4" s="30"/>
    </row>
    <row r="5" spans="1:2">
      <c r="A5" s="235" t="s">
        <v>145</v>
      </c>
      <c r="B5" s="30"/>
    </row>
    <row r="6" spans="1:2">
      <c r="A6" s="236"/>
      <c r="B6" s="14" t="s">
        <v>216</v>
      </c>
    </row>
    <row r="7" spans="1:2">
      <c r="A7" s="235" t="s">
        <v>146</v>
      </c>
      <c r="B7" s="14" t="s">
        <v>217</v>
      </c>
    </row>
    <row r="8" spans="1:2">
      <c r="A8" s="234"/>
      <c r="B8" s="30"/>
    </row>
    <row r="9" spans="1:2">
      <c r="A9" s="235" t="s">
        <v>244</v>
      </c>
      <c r="B9" s="30"/>
    </row>
    <row r="10" spans="1:2">
      <c r="A10" s="234"/>
      <c r="B10" s="30"/>
    </row>
    <row r="11" spans="1:2" ht="20.399999999999999">
      <c r="A11" s="235" t="s">
        <v>147</v>
      </c>
      <c r="B11" s="153"/>
    </row>
    <row r="12" spans="1:2">
      <c r="A12" s="234"/>
      <c r="B12" s="15" t="s">
        <v>218</v>
      </c>
    </row>
    <row r="13" spans="1:2">
      <c r="A13" s="235" t="s">
        <v>148</v>
      </c>
      <c r="B13" s="162"/>
    </row>
    <row r="14" spans="1:2">
      <c r="A14" s="234"/>
    </row>
    <row r="15" spans="1:2">
      <c r="A15" s="235" t="s">
        <v>157</v>
      </c>
    </row>
    <row r="16" spans="1:2">
      <c r="A16" s="237"/>
      <c r="B16" s="168"/>
    </row>
    <row r="17" spans="1:2">
      <c r="A17" s="238"/>
      <c r="B17" s="168"/>
    </row>
    <row r="18" spans="1:2">
      <c r="A18" s="239"/>
      <c r="B18" s="168"/>
    </row>
    <row r="19" spans="1:2">
      <c r="A19" s="239"/>
      <c r="B19" s="168"/>
    </row>
    <row r="20" spans="1:2">
      <c r="A20" s="239"/>
      <c r="B20" s="168"/>
    </row>
    <row r="21" spans="1:2">
      <c r="A21" s="239"/>
      <c r="B21" s="168"/>
    </row>
    <row r="22" spans="1:2">
      <c r="A22" s="239"/>
      <c r="B22" s="168"/>
    </row>
    <row r="23" spans="1:2">
      <c r="A23" s="239"/>
      <c r="B23" s="168"/>
    </row>
    <row r="24" spans="1:2">
      <c r="A24" s="239"/>
    </row>
    <row r="25" spans="1:2">
      <c r="A25" s="239"/>
    </row>
    <row r="26" spans="1:2">
      <c r="A26" s="239"/>
    </row>
    <row r="27" spans="1:2">
      <c r="A27" s="239"/>
    </row>
    <row r="28" spans="1:2">
      <c r="A28" s="239"/>
    </row>
    <row r="29" spans="1:2">
      <c r="A29" s="239"/>
    </row>
    <row r="30" spans="1:2">
      <c r="A30" s="239"/>
    </row>
    <row r="31" spans="1:2">
      <c r="A31" s="239"/>
    </row>
    <row r="32" spans="1:2">
      <c r="A32" s="239"/>
    </row>
    <row r="33" spans="1:2">
      <c r="A33" s="239"/>
    </row>
    <row r="34" spans="1:2">
      <c r="A34" s="239"/>
    </row>
    <row r="35" spans="1:2">
      <c r="A35" s="239"/>
    </row>
    <row r="36" spans="1:2">
      <c r="A36" s="239"/>
      <c r="B36" s="168"/>
    </row>
    <row r="37" spans="1:2">
      <c r="A37" s="239"/>
    </row>
    <row r="38" spans="1:2">
      <c r="A38" s="239"/>
    </row>
    <row r="39" spans="1:2">
      <c r="A39" s="239"/>
    </row>
    <row r="40" spans="1:2">
      <c r="A40" s="239"/>
    </row>
    <row r="41" spans="1:2">
      <c r="A41" s="239"/>
    </row>
    <row r="42" spans="1:2">
      <c r="A42" s="239"/>
    </row>
    <row r="43" spans="1:2">
      <c r="A43" s="239"/>
      <c r="B43" s="203"/>
    </row>
    <row r="44" spans="1:2">
      <c r="A44" s="239"/>
      <c r="B44" s="203"/>
    </row>
    <row r="45" spans="1:2">
      <c r="A45" s="239"/>
      <c r="B45" s="203"/>
    </row>
    <row r="46" spans="1:2">
      <c r="A46" s="239"/>
    </row>
    <row r="47" spans="1:2">
      <c r="A47" s="239"/>
      <c r="B47" s="203"/>
    </row>
    <row r="48" spans="1:2">
      <c r="A48" s="239"/>
      <c r="B48" s="203"/>
    </row>
    <row r="49" spans="1:2">
      <c r="A49" s="239"/>
      <c r="B49" s="203"/>
    </row>
    <row r="50" spans="1:2">
      <c r="A50" s="239"/>
    </row>
    <row r="51" spans="1:2">
      <c r="A51" s="239"/>
    </row>
    <row r="52" spans="1:2">
      <c r="A52" s="239"/>
    </row>
    <row r="53" spans="1:2">
      <c r="A53" s="239"/>
    </row>
    <row r="54" spans="1:2">
      <c r="A54" s="239"/>
    </row>
    <row r="55" spans="1:2">
      <c r="A55" s="239"/>
      <c r="B55" s="203"/>
    </row>
    <row r="56" spans="1:2">
      <c r="A56" s="239"/>
    </row>
    <row r="57" spans="1:2">
      <c r="A57" s="240"/>
    </row>
    <row r="63" spans="1:2">
      <c r="B63" s="203"/>
    </row>
    <row r="77" spans="2:2">
      <c r="B77" s="226"/>
    </row>
  </sheetData>
  <sheetProtection algorithmName="SHA-512" hashValue="e69MG3vVG+D5Hh5jApC8WZGiSA+HAwM6HniHCJgY2E7Yyiprv9f7y0hGrrtSZSHhSjAm7o4atgqa5EXk5H54RA==" saltValue="pxG8yRxtd3v+aeUoNc02Wg==" spinCount="100000" sheet="1" objects="1" scenarios="1"/>
  <printOptions horizontalCentered="1"/>
  <pageMargins left="0.39370078740157483" right="0.39370078740157483" top="1.1811023622047245" bottom="0.78740157480314965" header="0.39370078740157483" footer="0.39370078740157483"/>
  <pageSetup paperSize="9" scale="68" orientation="landscape" r:id="rId1"/>
  <headerFooter>
    <oddFooter>&amp;A</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4"/>
  <sheetViews>
    <sheetView workbookViewId="0">
      <selection activeCell="B14" sqref="B14"/>
    </sheetView>
  </sheetViews>
  <sheetFormatPr baseColWidth="10" defaultRowHeight="13.8"/>
  <cols>
    <col min="1" max="1" width="11.5546875" style="21"/>
    <col min="2" max="2" width="83" style="21" customWidth="1"/>
    <col min="3" max="4" width="11.5546875" style="21"/>
    <col min="5" max="5" width="64.5546875" style="21" customWidth="1"/>
    <col min="6" max="16384" width="11.5546875" style="21"/>
  </cols>
  <sheetData>
    <row r="1" spans="1:6">
      <c r="A1" s="20"/>
      <c r="D1" s="227"/>
    </row>
    <row r="2" spans="1:6">
      <c r="A2" s="228" t="s">
        <v>80</v>
      </c>
      <c r="C2" s="17" t="s">
        <v>81</v>
      </c>
      <c r="D2" s="227"/>
      <c r="F2" s="17"/>
    </row>
    <row r="3" spans="1:6">
      <c r="A3" s="20" t="s">
        <v>35</v>
      </c>
      <c r="C3" s="21" t="s">
        <v>56</v>
      </c>
      <c r="F3" s="229"/>
    </row>
    <row r="4" spans="1:6">
      <c r="A4" s="20" t="s">
        <v>36</v>
      </c>
      <c r="C4" s="21" t="s">
        <v>57</v>
      </c>
    </row>
    <row r="5" spans="1:6">
      <c r="A5" s="20" t="s">
        <v>37</v>
      </c>
      <c r="C5" s="21" t="s">
        <v>58</v>
      </c>
    </row>
    <row r="6" spans="1:6">
      <c r="A6" s="20" t="s">
        <v>38</v>
      </c>
      <c r="C6" s="21" t="s">
        <v>59</v>
      </c>
      <c r="F6" s="229"/>
    </row>
    <row r="7" spans="1:6">
      <c r="A7" s="20" t="s">
        <v>39</v>
      </c>
      <c r="C7" s="21" t="s">
        <v>60</v>
      </c>
    </row>
    <row r="8" spans="1:6">
      <c r="A8" s="20" t="s">
        <v>40</v>
      </c>
      <c r="C8" s="21" t="s">
        <v>61</v>
      </c>
      <c r="F8" s="229"/>
    </row>
    <row r="9" spans="1:6">
      <c r="A9" s="20" t="s">
        <v>41</v>
      </c>
      <c r="C9" s="21" t="s">
        <v>62</v>
      </c>
    </row>
    <row r="10" spans="1:6">
      <c r="A10" s="20" t="s">
        <v>42</v>
      </c>
      <c r="C10" s="21" t="s">
        <v>63</v>
      </c>
    </row>
    <row r="11" spans="1:6">
      <c r="A11" s="20" t="s">
        <v>43</v>
      </c>
      <c r="C11" s="21" t="s">
        <v>64</v>
      </c>
    </row>
    <row r="12" spans="1:6">
      <c r="A12" s="20" t="s">
        <v>44</v>
      </c>
      <c r="C12" s="21" t="s">
        <v>65</v>
      </c>
    </row>
    <row r="13" spans="1:6">
      <c r="A13" s="20" t="s">
        <v>45</v>
      </c>
      <c r="C13" s="21" t="s">
        <v>66</v>
      </c>
    </row>
    <row r="14" spans="1:6">
      <c r="A14" s="20" t="s">
        <v>46</v>
      </c>
      <c r="C14" s="21" t="s">
        <v>67</v>
      </c>
    </row>
    <row r="15" spans="1:6">
      <c r="A15" s="20" t="s">
        <v>47</v>
      </c>
      <c r="C15" s="21" t="s">
        <v>68</v>
      </c>
    </row>
    <row r="16" spans="1:6">
      <c r="A16" s="20" t="s">
        <v>48</v>
      </c>
      <c r="C16" s="21" t="s">
        <v>69</v>
      </c>
    </row>
    <row r="17" spans="1:3">
      <c r="A17" s="20" t="s">
        <v>49</v>
      </c>
      <c r="C17" s="21" t="s">
        <v>70</v>
      </c>
    </row>
    <row r="18" spans="1:3">
      <c r="A18" s="20" t="s">
        <v>50</v>
      </c>
      <c r="C18" s="21" t="s">
        <v>71</v>
      </c>
    </row>
    <row r="19" spans="1:3">
      <c r="A19" s="20" t="s">
        <v>51</v>
      </c>
      <c r="C19" s="21" t="s">
        <v>72</v>
      </c>
    </row>
    <row r="20" spans="1:3">
      <c r="A20" s="20" t="s">
        <v>52</v>
      </c>
      <c r="C20" s="21" t="s">
        <v>73</v>
      </c>
    </row>
    <row r="21" spans="1:3">
      <c r="A21" s="20" t="s">
        <v>53</v>
      </c>
      <c r="C21" s="21" t="s">
        <v>74</v>
      </c>
    </row>
    <row r="22" spans="1:3">
      <c r="A22" s="20" t="s">
        <v>54</v>
      </c>
      <c r="C22" s="21" t="s">
        <v>75</v>
      </c>
    </row>
    <row r="23" spans="1:3">
      <c r="A23" s="20" t="s">
        <v>55</v>
      </c>
      <c r="C23" s="21" t="s">
        <v>76</v>
      </c>
    </row>
    <row r="24" spans="1:3">
      <c r="A24" s="20"/>
      <c r="C24" s="21" t="s">
        <v>77</v>
      </c>
    </row>
    <row r="25" spans="1:3">
      <c r="A25" s="20"/>
      <c r="C25" s="21" t="s">
        <v>78</v>
      </c>
    </row>
    <row r="26" spans="1:3">
      <c r="A26" s="20"/>
      <c r="C26" s="21" t="s">
        <v>79</v>
      </c>
    </row>
    <row r="27" spans="1:3">
      <c r="A27" s="20"/>
    </row>
    <row r="28" spans="1:3">
      <c r="A28" s="20"/>
    </row>
    <row r="30" spans="1:3">
      <c r="A30" s="17" t="s">
        <v>176</v>
      </c>
    </row>
    <row r="31" spans="1:3">
      <c r="A31" s="21" t="s">
        <v>185</v>
      </c>
    </row>
    <row r="32" spans="1:3">
      <c r="A32" s="21" t="s">
        <v>186</v>
      </c>
    </row>
    <row r="33" spans="1:1">
      <c r="A33" s="21" t="s">
        <v>187</v>
      </c>
    </row>
    <row r="34" spans="1:1">
      <c r="A34" s="21" t="s">
        <v>188</v>
      </c>
    </row>
  </sheetData>
  <sheetProtection algorithmName="SHA-512" hashValue="al5WX8w+9MJlNkOXE/0HJBHdw4rW/+92e1Rs0DjpOigBVsCe7mytu4SittvpeaNej/rou38cyBXCiCe80Xh/Ag==" saltValue="hs+qzPpouqe5hUVBzAnNow==" spinCount="100000"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DD9ADAD1A66709419E9090A67495DE70" ma:contentTypeVersion="8" ma:contentTypeDescription="Ein neues Dokument erstellen." ma:contentTypeScope="" ma:versionID="0e3360805dc3c3d6de4a23ac80145b63">
  <xsd:schema xmlns:xsd="http://www.w3.org/2001/XMLSchema" xmlns:xs="http://www.w3.org/2001/XMLSchema" xmlns:p="http://schemas.microsoft.com/office/2006/metadata/properties" xmlns:ns2="f0a6c3f4-25a7-4ed4-8aeb-4a0769efc5e6" xmlns:ns3="4cca0dfe-6cf5-4daf-a408-515587581398" xmlns:ns4="ba583da3-5591-4248-ab4a-2115bb7f9dc5" xmlns:ns5="85add35d-c6e0-4489-8974-a92c8b04369d" targetNamespace="http://schemas.microsoft.com/office/2006/metadata/properties" ma:root="true" ma:fieldsID="e753bb13ba49413e0c1deac81bbd6e4c" ns2:_="" ns3:_="" ns4:_="" ns5:_="">
    <xsd:import namespace="f0a6c3f4-25a7-4ed4-8aeb-4a0769efc5e6"/>
    <xsd:import namespace="4cca0dfe-6cf5-4daf-a408-515587581398"/>
    <xsd:import namespace="ba583da3-5591-4248-ab4a-2115bb7f9dc5"/>
    <xsd:import namespace="85add35d-c6e0-4489-8974-a92c8b04369d"/>
    <xsd:element name="properties">
      <xsd:complexType>
        <xsd:sequence>
          <xsd:element name="documentManagement">
            <xsd:complexType>
              <xsd:all>
                <xsd:element ref="ns2:Art_x0020_des_x0020_Formulars"/>
                <xsd:element ref="ns2:Bearbeitungsstand"/>
                <xsd:element ref="ns2:Standort"/>
                <xsd:element ref="ns3:_x0056_wV1"/>
                <xsd:element ref="ns3:Foerdertatbestand"/>
                <xsd:element ref="ns3:Verfahrensschritt"/>
                <xsd:element ref="ns3:Inhalt_x0020_des_x0020_Dokuments"/>
                <xsd:element ref="ns2:Gültig_x0020_ab" minOccurs="0"/>
                <xsd:element ref="ns2:Gültig_x0020_bis" minOccurs="0"/>
                <xsd:element ref="ns2:Online_x0020_ab" minOccurs="0"/>
                <xsd:element ref="ns4:Verantwortlicher"/>
                <xsd:element ref="ns5:_dlc_DocId" minOccurs="0"/>
                <xsd:element ref="ns5:_dlc_DocIdUrl" minOccurs="0"/>
                <xsd:element ref="ns5:_dlc_DocIdPersistId" minOccurs="0"/>
                <xsd:element ref="ns5:SharedWithUsers" minOccurs="0"/>
                <xsd:element ref="ns2:j0321ce628a14bedbca7f692c0db0ac3" minOccurs="0"/>
                <xsd:element ref="ns5:TaxCatchAll" minOccurs="0"/>
                <xsd:element ref="ns2:ibf2b30988204b4cb71bd207196b7d5a" minOccurs="0"/>
                <xsd:element ref="ns3:Bemerkung" minOccurs="0"/>
                <xsd:element ref="ns3:Standort_x0020_ZuMa_x0020_oder_x0020_EFRE_x002d_Internetsei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6c3f4-25a7-4ed4-8aeb-4a0769efc5e6"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ma:readOnly="false">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ma:readOnly="false">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ma:readOnly="false">
      <xsd:simpleType>
        <xsd:restriction base="dms:Choice">
          <xsd:enumeration value="Öffentliches Dokument"/>
          <xsd:enumeration value="Internes Dokument"/>
        </xsd:restriction>
      </xsd:simpleType>
    </xsd:element>
    <xsd:element name="Gültig_x0020_ab" ma:index="9" nillable="true" ma:displayName="Datum des Dokuments" ma:format="DateOnly" ma:internalName="G_x00fc_ltig_x0020_ab" ma:readOnly="false">
      <xsd:simpleType>
        <xsd:restriction base="dms:DateTime"/>
      </xsd:simpleType>
    </xsd:element>
    <xsd:element name="Gültig_x0020_bis" ma:index="10" nillable="true" ma:displayName="Gültig bis" ma:description="Enddatum der Gültigkeit" ma:format="DateOnly" ma:internalName="G_x00fc_ltig_x0020_bis" ma:readOnly="false">
      <xsd:simpleType>
        <xsd:restriction base="dms:DateTime"/>
      </xsd:simpleType>
    </xsd:element>
    <xsd:element name="Online_x0020_ab" ma:index="11" nillable="true" ma:displayName="Online" ma:description="Angabe, wann das Dokument auf der EFRE-Webseite veröffentlicht wurde." ma:format="DateOnly" ma:internalName="Online_x0020_ab" ma:readOnly="false">
      <xsd:simpleType>
        <xsd:restriction base="dms:DateTime"/>
      </xsd:simpleType>
    </xsd:element>
    <xsd:element name="j0321ce628a14bedbca7f692c0db0ac3" ma:index="21" ma:taxonomy="true" ma:internalName="j0321ce628a14bedbca7f692c0db0ac3" ma:taxonomyFieldName="Zust_x00e4_ndige_x0020_Stelle" ma:displayName="Zuständige Stelle" ma:default="" ma:fieldId="{30321ce6-28a1-4bed-bca7-f692c0db0ac3}" ma:sspId="f7cd9f6c-e3b6-4b24-b8b1-c0a203f34b2b" ma:termSetId="c37209fe-56e1-4635-afa9-773a537fd6b7" ma:anchorId="00000000-0000-0000-0000-000000000000" ma:open="false" ma:isKeyword="false">
      <xsd:complexType>
        <xsd:sequence>
          <xsd:element ref="pc:Terms" minOccurs="0" maxOccurs="1"/>
        </xsd:sequence>
      </xsd:complexType>
    </xsd:element>
    <xsd:element name="ibf2b30988204b4cb71bd207196b7d5a" ma:index="23" nillable="true" ma:taxonomy="true" ma:internalName="ibf2b30988204b4cb71bd207196b7d5a" ma:taxonomyFieldName="Projekt" ma:displayName="Projekt" ma:readOnly="false" ma:default="13;#EFRE|1d0bbcf1-cf53-47bd-9f08-30acb2c3f620" ma:fieldId="{2bf2b309-8820-4b4c-b71b-d207196b7d5a}" ma:sspId="f7cd9f6c-e3b6-4b24-b8b1-c0a203f34b2b" ma:termSetId="6d9b9e1e-83e0-4e26-9243-36634e7ed3b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ca0dfe-6cf5-4daf-a408-515587581398" elementFormDefault="qualified">
    <xsd:import namespace="http://schemas.microsoft.com/office/2006/documentManagement/types"/>
    <xsd:import namespace="http://schemas.microsoft.com/office/infopath/2007/PartnerControls"/>
    <xsd:element name="_x0056_wV1" ma:index="5" ma:displayName="VwV" ma:default="1 VwV EVI +" ma:format="Dropdown" ma:internalName="_x0056_wV1">
      <xsd:simpleType>
        <xsd:restriction base="dms:Choice">
          <xsd:enumeration value="1 VwV EVI +"/>
          <xsd:enumeration value="2 VwV IPV"/>
          <xsd:enumeration value="3 VwV RegioInn2030"/>
          <xsd:enumeration value="4 VwV FEIH"/>
          <xsd:enumeration value="5 ELR"/>
          <xsd:enumeration value="6 HIP"/>
          <xsd:enumeration value="7 VwV Bioökonomie"/>
          <xsd:enumeration value="8 VwV Wasserstoff"/>
          <xsd:enumeration value="9 VwV RE"/>
          <xsd:enumeration value="LV Hochbauten"/>
          <xsd:enumeration value="LV Personal- und Sachmittel"/>
          <xsd:enumeration value="Technische Hilfe"/>
          <xsd:enumeration value="übergreifend"/>
        </xsd:restriction>
      </xsd:simpleType>
    </xsd:element>
    <xsd:element name="Foerdertatbestand" ma:index="6" ma:displayName="Foerdertatbestand" ma:default="1 VwV EVI + | Forschungsinfrastruktur" ma:format="Dropdown" ma:internalName="Foerdertatbestand">
      <xsd:simpleType>
        <xsd:restriction base="dms:Choice">
          <xsd:enumeration value="1 VwV EVI + | Forschungsinfrastruktur"/>
          <xsd:enumeration value="1 VwV EVI + | Validierungsförderung"/>
          <xsd:enumeration value="1 VwV EVI + | Technologie-Transfermanagement (TTM)"/>
          <xsd:enumeration value="1 VwV EVI + | Technologietransferverbünde"/>
          <xsd:enumeration value="1 VwV EVI + | Start-up-Acceleratoren (Acceleratoren)"/>
          <xsd:enumeration value="1 VwV EVI + | übergreifend"/>
          <xsd:enumeration value="2 VwV IPV | Entwicklung neuer marktfähiger Produkte und Verfahren"/>
          <xsd:enumeration value="2 VwV IPV | übergreifend"/>
          <xsd:enumeration value="3 VwV RegioInn2030 | Innovationskapazitäten"/>
          <xsd:enumeration value="3 VwV RegioInn2030 | Regionale Innovations-systeme"/>
          <xsd:enumeration value="3 VwV RegioInn2030 | übergreifend"/>
          <xsd:enumeration value="4 VwV FEIH | Forschungsbauten an Universitäten"/>
          <xsd:enumeration value="4 VwV FEIH | Förderung von Forschungsgroßgeräten"/>
          <xsd:enumeration value="4 VwV FEIH | Regionale Innovationszentren an staatlichen Hochschulen für angewandte Wissenschaften"/>
          <xsd:enumeration value="4 VwV FEIH | PAN HAW BW"/>
          <xsd:enumeration value="4 VwV FEIH | Prototypenförderung"/>
          <xsd:enumeration value="4 VwV FEIH | übergreifend"/>
          <xsd:enumeration value="5 ELR | Innovationskapazitäten"/>
          <xsd:enumeration value="5 ELR | Komponenten der Wasserstoffwirtschaft"/>
          <xsd:enumeration value="5 ELR | Demonstrationsvorhaben innovativer nachhaltiger Bioökonomie (Landw.)"/>
          <xsd:enumeration value="5 ELR | übergreifend"/>
          <xsd:enumeration value="5 ELR | Spitze auf dem Land! Technologieführer für Baden-Württemberg"/>
          <xsd:enumeration value="6 HIP | Demonstrationsbauten in innovativer Holzbauweise"/>
          <xsd:enumeration value="6 HIP | Fachberatung und Innovationstransfer Bereich Holz"/>
          <xsd:enumeration value="6 HIP | Forschungs- und Entwicklungsvorhaben Bereich Holz  (öffentliche Einrichtungen)"/>
          <xsd:enumeration value="6 HIP | Forschungs- und Entwicklungsvorhaben Bereich Holz (Unternehmen)"/>
          <xsd:enumeration value="6 HIP | übergreifend"/>
          <xsd:enumeration value="7 VwV Bioökonomie | Bioraffinerien"/>
          <xsd:enumeration value="7 VwV Bioökonomie | übergreifend"/>
          <xsd:enumeration value="8 VwV Wasserstoff | Wasserstoff-Modellregionen"/>
          <xsd:enumeration value="8 VwV Wasserstoff | übergreifend"/>
          <xsd:enumeration value="9 VwV RE | &quot;KEFF + = Regionale Kompetenzstellen für Ressourceneffizienz &quot;"/>
          <xsd:enumeration value="9 VwV RE | Beratung"/>
          <xsd:enumeration value="9 VwV RE | übergreifend"/>
          <xsd:enumeration value="LV Hochbauten | Forschungsinfrastruktur"/>
          <xsd:enumeration value="LV Hochbauten | Innovationszentren"/>
          <xsd:enumeration value="LV Personal- und Sachmittel | ClusterAgentur Baden-Württemberg"/>
          <xsd:enumeration value="LV Personal- und Sachmittel | TH"/>
          <xsd:enumeration value="übergreifend | übergreifend"/>
        </xsd:restriction>
      </xsd:simpleType>
    </xsd:element>
    <xsd:element name="Verfahrensschritt" ma:index="7" ma:displayName="Verfahrensschritt" ma:default="10 Vorabverfahren" ma:format="Dropdown" ma:internalName="Verfahrensschritt">
      <xsd:simpleType>
        <xsd:restriction base="dms:Choice">
          <xsd:enumeration value="10 Vorabverfahren"/>
          <xsd:enumeration value="20 Information und Beratung"/>
          <xsd:enumeration value="30 Antragsstellung"/>
          <xsd:enumeration value="40 Projektauswahl"/>
          <xsd:enumeration value="50 Antragsbearbeitung"/>
          <xsd:enumeration value="60 Zwischen-/Verwendungsnachweis"/>
          <xsd:enumeration value="70 Zwischen- und Verwendungsnachweisprüfung"/>
          <xsd:enumeration value="80 Überprüfung der Dauerhaftigkeit"/>
          <xsd:enumeration value="übergreifend"/>
        </xsd:restriction>
      </xsd:simpleType>
    </xsd:element>
    <xsd:element name="Inhalt_x0020_des_x0020_Dokuments" ma:index="8" ma:displayName="Inhalt des Dokuments" ma:default="10 Vorabverfahren | Bewertungsraster" ma:format="Dropdown" ma:internalName="Inhalt_x0020_des_x0020_Dokuments">
      <xsd:simpleType>
        <xsd:restriction base="dms:Choice">
          <xsd:enumeration value="10 Vorabverfahren | Bewertungsraster"/>
          <xsd:enumeration value="10 Vorabverfahren | Schreiben"/>
          <xsd:enumeration value="10 Vorabverfahren | Vorhabensskizze"/>
          <xsd:enumeration value="10 Vorabverfahren | ZY_Schriftverkehr"/>
          <xsd:enumeration value="20 Information und Beratung | Information"/>
          <xsd:enumeration value="30 Antragsstellung | Antragsformular"/>
          <xsd:enumeration value="30 Antragsstellung | Arbeits- und Zeitplan"/>
          <xsd:enumeration value="30 Antragsstellung | Aufstellung über Kostenkategorien"/>
          <xsd:enumeration value="30 Antragsstellung | Betriebsgewinn"/>
          <xsd:enumeration value="30 Antragsstellung | Erklärung"/>
          <xsd:enumeration value="30 Antragsstellung | Wirtschaftsplan"/>
          <xsd:enumeration value="30 Antragsstellung | Zielbeitragsformular"/>
          <xsd:enumeration value="30 Antragsstellung | ZY_Schriftverkehr"/>
          <xsd:enumeration value="40 Projektauswahl | Bewertungsbogen"/>
          <xsd:enumeration value="40 Projektauswahl | Bewertungsunterlagen sonstige"/>
          <xsd:enumeration value="40 Projektauswahl | Projektauswahlschreiben"/>
          <xsd:enumeration value="40 Projektauswahl | ZY_Schriftverkehr"/>
          <xsd:enumeration value="50 Antragsbearbeitung | Antragsprüfvermerk I"/>
          <xsd:enumeration value="50 Antragsbearbeitung | Antragsprüfvermerk II"/>
          <xsd:enumeration value="50 Antragsbearbeitung | Beihilfeprüfvermerk"/>
          <xsd:enumeration value="50 Antragsbearbeitung | Bescheinigung"/>
          <xsd:enumeration value="50 Antragsbearbeitung | Deminimis-Bescheinigung"/>
          <xsd:enumeration value="50 Antragsbearbeitung | erstes Anschreiben"/>
          <xsd:enumeration value="50 Antragsbearbeitung | Formular Landesverfahren Soll"/>
          <xsd:enumeration value="50 Antragsbearbeitung | L-Bank Unbedenklichkeitsbescheinigung"/>
          <xsd:enumeration value="50 Antragsbearbeitung | Personalaufwendungsübersicht"/>
          <xsd:enumeration value="50 Antragsbearbeitung | Übergabeschreiben"/>
          <xsd:enumeration value="50 Antragsbearbeitung | Zuwendungsbescheid, Änderungsbescheid"/>
          <xsd:enumeration value="50 Antragsbearbeitung | ZY_Schriftverkehr"/>
          <xsd:enumeration value="60 Zwischen-/Verwendungsnachweis | Abordnungs-/Aufgabenzuweisungsformular"/>
          <xsd:enumeration value="60 Zwischen-/Verwendungsnachweis | Auftragsübersicht"/>
          <xsd:enumeration value="60 Zwischen-/Verwendungsnachweis | Belegliste"/>
          <xsd:enumeration value="60 Zwischen-/Verwendungsnachweis | Personalaufwendungsübersicht je Mitarbeiter"/>
          <xsd:enumeration value="60 Zwischen-/Verwendungsnachweis | Vergabe-Checklisten (ab 18.04.2016)"/>
          <xsd:enumeration value="60 Zwischen-/Verwendungsnachweis | Vergabe-Checklisten (bis 18.04.2016)"/>
          <xsd:enumeration value="60 Zwischen-/Verwendungsnachweis | Verwendungsnachweis mit Auszahlungsantrag"/>
          <xsd:enumeration value="60 Zwischen-/Verwendungsnachweis | Zielbeitragsformular"/>
          <xsd:enumeration value="60 Zwischen-/Verwendungsnachweis | Zwischen-/Abschlussbericht"/>
          <xsd:enumeration value="60 Zwischen-/Verwendungsnachweis | Zwischennachweis mit Auszahlungsantrag"/>
          <xsd:enumeration value="60 Zwischen-/Verwendungsnachweis | ZY_Schriftverkehr"/>
          <xsd:enumeration value="70 Zwischen- und Verwendungsnachweisprüfung | Formular Landesverfahren Ist"/>
          <xsd:enumeration value="70 Zwischen- und Verwendungsnachweisprüfung | Prüfvermerk Vor-Ort-Überprüfung"/>
          <xsd:enumeration value="70 Zwischen- und Verwendungsnachweisprüfung | Zwischen- /Verwendungsnachweisprüfvermerk"/>
          <xsd:enumeration value="70 Zwischen- und Verwendungsnachweisprüfung | ZY_Schriftverkehr"/>
          <xsd:enumeration value="80 Überprüfung der Dauerhaftigkeit | Prüfvermerk Dauerhaftigkeit"/>
          <xsd:enumeration value="übergreifend"/>
        </xsd:restriction>
      </xsd:simpleType>
    </xsd:element>
    <xsd:element name="Bemerkung" ma:index="29" nillable="true" ma:displayName="Bemerkung" ma:internalName="Bemerkung">
      <xsd:simpleType>
        <xsd:restriction base="dms:Text">
          <xsd:maxLength value="255"/>
        </xsd:restriction>
      </xsd:simpleType>
    </xsd:element>
    <xsd:element name="Standort_x0020_ZuMa_x0020_oder_x0020_EFRE_x002d_Internetseite" ma:index="31" ma:displayName="Standort ZuMa, EFRE-Internet oder intern" ma:format="Dropdown" ma:internalName="Standort_x0020_ZuMa_x0020_oder_x0020_EFRE_x002d_Internetseite">
      <xsd:simpleType>
        <xsd:restriction base="dms:Choice">
          <xsd:enumeration value="ZuMa"/>
          <xsd:enumeration value="EFRE-Internetseite"/>
          <xsd:enumeration value="intern"/>
        </xsd:restriction>
      </xsd:simpleType>
    </xsd:element>
  </xsd:schema>
  <xsd:schema xmlns:xsd="http://www.w3.org/2001/XMLSchema" xmlns:xs="http://www.w3.org/2001/XMLSchema" xmlns:dms="http://schemas.microsoft.com/office/2006/documentManagement/types" xmlns:pc="http://schemas.microsoft.com/office/infopath/2007/PartnerControls" targetNamespace="ba583da3-5591-4248-ab4a-2115bb7f9dc5" elementFormDefault="qualified">
    <xsd:import namespace="http://schemas.microsoft.com/office/2006/documentManagement/types"/>
    <xsd:import namespace="http://schemas.microsoft.com/office/infopath/2007/PartnerControls"/>
    <xsd:element name="Verantwortlicher" ma:index="12"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add35d-c6e0-4489-8974-a92c8b04369d"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0"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2" nillable="true" ma:displayName="Taxonomy Catch All Column" ma:hidden="true" ma:list="{6d411dd9-b4fc-4e41-ab79-3eb1a609d8ba}" ma:internalName="TaxCatchAll" ma:showField="CatchAllData" ma:web="85add35d-c6e0-4489-8974-a92c8b0436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tandort xmlns="f0a6c3f4-25a7-4ed4-8aeb-4a0769efc5e6">Öffentliches Dokument</Standort>
    <Standort_x0020_ZuMa_x0020_oder_x0020_EFRE_x002d_Internetseite xmlns="4cca0dfe-6cf5-4daf-a408-515587581398">EFRE-Internetseite</Standort_x0020_ZuMa_x0020_oder_x0020_EFRE_x002d_Internetseite>
    <Gültig_x0020_bis xmlns="f0a6c3f4-25a7-4ed4-8aeb-4a0769efc5e6" xsi:nil="true"/>
    <Verantwortlicher xmlns="ba583da3-5591-4248-ab4a-2115bb7f9dc5">
      <UserInfo>
        <DisplayName>Brotsmann, Rita (L-Bank)</DisplayName>
        <AccountId>322</AccountId>
        <AccountType/>
      </UserInfo>
    </Verantwortlicher>
    <_x0056_wV1 xmlns="4cca0dfe-6cf5-4daf-a408-515587581398">9 VwV RE</_x0056_wV1>
    <Inhalt_x0020_des_x0020_Dokuments xmlns="4cca0dfe-6cf5-4daf-a408-515587581398">60 Zwischen-/Verwendungsnachweis | Zwischen-/Abschlussbericht</Inhalt_x0020_des_x0020_Dokuments>
    <Foerdertatbestand xmlns="4cca0dfe-6cf5-4daf-a408-515587581398">9 VwV RE	| "KEFF + = Regionale Kompetenzstellen für Ressourceneffizienz "</Foerdertatbestand>
    <Verfahrensschritt xmlns="4cca0dfe-6cf5-4daf-a408-515587581398">60 Zwischen-/Verwendungsnachweis</Verfahrensschritt>
    <j0321ce628a14bedbca7f692c0db0ac3 xmlns="f0a6c3f4-25a7-4ed4-8aeb-4a0769efc5e6">
      <Terms xmlns="http://schemas.microsoft.com/office/infopath/2007/PartnerControls">
        <TermInfo xmlns="http://schemas.microsoft.com/office/infopath/2007/PartnerControls">
          <TermName xmlns="http://schemas.microsoft.com/office/infopath/2007/PartnerControls">L-Bank</TermName>
          <TermId xmlns="http://schemas.microsoft.com/office/infopath/2007/PartnerControls">797a7e68-1012-466c-aa94-93633dbb52de</TermId>
        </TermInfo>
      </Terms>
    </j0321ce628a14bedbca7f692c0db0ac3>
    <Bemerkung xmlns="4cca0dfe-6cf5-4daf-a408-515587581398" xsi:nil="true"/>
    <Art_x0020_des_x0020_Formulars xmlns="f0a6c3f4-25a7-4ed4-8aeb-4a0769efc5e6">VwV-spezifisch</Art_x0020_des_x0020_Formulars>
    <Online_x0020_ab xmlns="f0a6c3f4-25a7-4ed4-8aeb-4a0769efc5e6" xsi:nil="true"/>
    <Gültig_x0020_ab xmlns="f0a6c3f4-25a7-4ed4-8aeb-4a0769efc5e6">2023-01-10T23:00:00+00:00</Gültig_x0020_ab>
    <Bearbeitungsstand xmlns="f0a6c3f4-25a7-4ed4-8aeb-4a0769efc5e6">Endfassung</Bearbeitungsstand>
    <ibf2b30988204b4cb71bd207196b7d5a xmlns="f0a6c3f4-25a7-4ed4-8aeb-4a0769efc5e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1d0bbcf1-cf53-47bd-9f08-30acb2c3f620</TermId>
        </TermInfo>
      </Terms>
    </ibf2b30988204b4cb71bd207196b7d5a>
    <TaxCatchAll xmlns="85add35d-c6e0-4489-8974-a92c8b04369d">
      <Value>97</Value>
      <Value>13</Value>
    </TaxCatchAll>
    <_dlc_DocId xmlns="85add35d-c6e0-4489-8974-a92c8b04369d">MLRID-1496383176-795</_dlc_DocId>
    <_dlc_DocIdUrl xmlns="85add35d-c6e0-4489-8974-a92c8b04369d">
      <Url>https://sp.bitbw.bwl.de/MLR/EFRE/Formulare_2021-27/_layouts/15/DocIdRedir.aspx?ID=MLRID-1496383176-795</Url>
      <Description>MLRID-1496383176-795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D16B5F-895A-44E6-A60D-68CDCF22CC62}">
  <ds:schemaRefs>
    <ds:schemaRef ds:uri="http://schemas.microsoft.com/sharepoint/events"/>
  </ds:schemaRefs>
</ds:datastoreItem>
</file>

<file path=customXml/itemProps2.xml><?xml version="1.0" encoding="utf-8"?>
<ds:datastoreItem xmlns:ds="http://schemas.openxmlformats.org/officeDocument/2006/customXml" ds:itemID="{8D1A96AD-4A53-4EA6-9345-3813B4E762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6c3f4-25a7-4ed4-8aeb-4a0769efc5e6"/>
    <ds:schemaRef ds:uri="4cca0dfe-6cf5-4daf-a408-515587581398"/>
    <ds:schemaRef ds:uri="ba583da3-5591-4248-ab4a-2115bb7f9dc5"/>
    <ds:schemaRef ds:uri="85add35d-c6e0-4489-8974-a92c8b0436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BDFE40-3883-49C1-A75C-419A07AE736D}">
  <ds:schemaRefs>
    <ds:schemaRef ds:uri="http://purl.org/dc/dcmitype/"/>
    <ds:schemaRef ds:uri="http://schemas.microsoft.com/office/2006/metadata/properties"/>
    <ds:schemaRef ds:uri="http://purl.org/dc/elements/1.1/"/>
    <ds:schemaRef ds:uri="f0a6c3f4-25a7-4ed4-8aeb-4a0769efc5e6"/>
    <ds:schemaRef ds:uri="http://schemas.microsoft.com/office/infopath/2007/PartnerControls"/>
    <ds:schemaRef ds:uri="4cca0dfe-6cf5-4daf-a408-515587581398"/>
    <ds:schemaRef ds:uri="http://www.w3.org/XML/1998/namespace"/>
    <ds:schemaRef ds:uri="http://purl.org/dc/terms/"/>
    <ds:schemaRef ds:uri="http://schemas.microsoft.com/office/2006/documentManagement/types"/>
    <ds:schemaRef ds:uri="ba583da3-5591-4248-ab4a-2115bb7f9dc5"/>
    <ds:schemaRef ds:uri="http://schemas.openxmlformats.org/package/2006/metadata/core-properties"/>
    <ds:schemaRef ds:uri="85add35d-c6e0-4489-8974-a92c8b04369d"/>
  </ds:schemaRefs>
</ds:datastoreItem>
</file>

<file path=customXml/itemProps4.xml><?xml version="1.0" encoding="utf-8"?>
<ds:datastoreItem xmlns:ds="http://schemas.openxmlformats.org/officeDocument/2006/customXml" ds:itemID="{BCCE5E83-9E89-4C06-BDD5-83FF98F13C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3</vt:i4>
      </vt:variant>
    </vt:vector>
  </HeadingPairs>
  <TitlesOfParts>
    <vt:vector size="11" baseType="lpstr">
      <vt:lpstr>Anleitung</vt:lpstr>
      <vt:lpstr>Deckblatt</vt:lpstr>
      <vt:lpstr>KEFF+Check</vt:lpstr>
      <vt:lpstr>Follow-up</vt:lpstr>
      <vt:lpstr>Öffentlichkeitsarbeit</vt:lpstr>
      <vt:lpstr>Zwischenbericht</vt:lpstr>
      <vt:lpstr>Monitoringbericht</vt:lpstr>
      <vt:lpstr>Wirtschaftszweige</vt:lpstr>
      <vt:lpstr>Deckblatt!Druckbereich</vt:lpstr>
      <vt:lpstr>Monitoringbericht!Druckbereich</vt:lpstr>
      <vt:lpstr>Monitoringbericht!Drucktitel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Oliver Glauner</dc:creator>
  <cp:lastModifiedBy>Xiaohong Zhu</cp:lastModifiedBy>
  <dcterms:created xsi:type="dcterms:W3CDTF">2021-11-05T07:53:49Z</dcterms:created>
  <dcterms:modified xsi:type="dcterms:W3CDTF">2025-06-02T13:32:26Z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0x010100DD9ADAD1A66709419E9090A67495DE70</vt:lpwstr>
  </property>
  <property fmtid="{D5CDD505-2E9C-101B-9397-08002B2CF9AE}" pid="3" name="_dlc_DocIdItemGuid">
    <vt:lpwstr>09057850-a647-4341-933a-10bf1fae4b1e</vt:lpwstr>
  </property>
  <property fmtid="{D5CDD505-2E9C-101B-9397-08002B2CF9AE}" pid="4" name="Zuständige Stelle">
    <vt:lpwstr>97;#L-Bank|797a7e68-1012-466c-aa94-93633dbb52de</vt:lpwstr>
  </property>
  <property fmtid="{D5CDD505-2E9C-101B-9397-08002B2CF9AE}" pid="5" name="Projekt">
    <vt:lpwstr>13;#EFRE|1d0bbcf1-cf53-47bd-9f08-30acb2c3f620</vt:lpwstr>
  </property>
</Properties>
</file>