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DieseArbeitsmappe" defaultThemeVersion="124226"/>
  <bookViews>
    <workbookView xWindow="0" yWindow="0" windowWidth="20490" windowHeight="9390" tabRatio="877"/>
  </bookViews>
  <sheets>
    <sheet name="Erläuterungen" sheetId="29" r:id="rId1"/>
    <sheet name="Übersicht" sheetId="8" r:id="rId2"/>
    <sheet name="Sachaufwendungen" sheetId="7" r:id="rId3"/>
    <sheet name="Investitionen" sheetId="30" r:id="rId4"/>
    <sheet name="Baukosten" sheetId="28" r:id="rId5"/>
    <sheet name=" Personal-Jahr 1 Einheitskosten" sheetId="20" r:id="rId6"/>
    <sheet name=" Personal-Jahr 2 Einheitskosten" sheetId="31" r:id="rId7"/>
    <sheet name=" Personal-Jahr 3 Einheitskosten" sheetId="32" r:id="rId8"/>
    <sheet name=" Personal-Jahr 4 Einheitskosten" sheetId="33" r:id="rId9"/>
    <sheet name=" Personal-Jahr 5 Einheitskosten" sheetId="34" r:id="rId10"/>
    <sheet name="Reiseaufwendungen" sheetId="23" r:id="rId11"/>
    <sheet name="Grunderwerb" sheetId="16" r:id="rId12"/>
    <sheet name="Sonstige" sheetId="24" r:id="rId13"/>
    <sheet name="Grenzen" sheetId="21" r:id="rId14"/>
  </sheets>
  <externalReferences>
    <externalReference r:id="rId15"/>
    <externalReference r:id="rId16"/>
  </externalReferences>
  <definedNames>
    <definedName name="Auswahl">[1]Tabelle1!$A$1:$A$2</definedName>
    <definedName name="_xlnm.Print_Area" localSheetId="5">' Personal-Jahr 1 Einheitskosten'!$A$1:$H$30</definedName>
    <definedName name="_xlnm.Print_Area" localSheetId="6">' Personal-Jahr 2 Einheitskosten'!$A$1:$H$30</definedName>
    <definedName name="_xlnm.Print_Area" localSheetId="7">' Personal-Jahr 3 Einheitskosten'!$A$1:$H$30</definedName>
    <definedName name="_xlnm.Print_Area" localSheetId="8">' Personal-Jahr 4 Einheitskosten'!$A$1:$H$30</definedName>
    <definedName name="_xlnm.Print_Area" localSheetId="9">' Personal-Jahr 5 Einheitskosten'!$A$1:$H$30</definedName>
    <definedName name="_xlnm.Print_Area" localSheetId="4">Baukosten!$A$1:$C$38</definedName>
    <definedName name="_xlnm.Print_Area" localSheetId="0">Erläuterungen!$A$3:$I$43</definedName>
    <definedName name="_xlnm.Print_Area" localSheetId="11">Grunderwerb!$A$1:$F$38</definedName>
    <definedName name="_xlnm.Print_Area" localSheetId="3">Investitionen!$A$1:$C$34</definedName>
    <definedName name="_xlnm.Print_Area" localSheetId="10">Reiseaufwendungen!$A$1:$C$34</definedName>
    <definedName name="_xlnm.Print_Area" localSheetId="2">Sachaufwendungen!$A$1:$C$34</definedName>
    <definedName name="_xlnm.Print_Area" localSheetId="12">Sonstige!$A$1:$B$34</definedName>
    <definedName name="_xlnm.Print_Area" localSheetId="1">Übersicht!$A$1:$E$24</definedName>
    <definedName name="ja" localSheetId="3">#REF!</definedName>
    <definedName name="ja">Grenzen!$A$11:$A$11</definedName>
    <definedName name="KMU">[2]Tabelle2!$A$1:$A$2</definedName>
    <definedName name="MWST" localSheetId="6">#REF!</definedName>
    <definedName name="MWST" localSheetId="7">#REF!</definedName>
    <definedName name="MWST" localSheetId="8">#REF!</definedName>
    <definedName name="MWST" localSheetId="9">#REF!</definedName>
    <definedName name="MWST" localSheetId="4">#REF!</definedName>
    <definedName name="MWST" localSheetId="0">#REF!</definedName>
    <definedName name="MWST" localSheetId="3">#REF!</definedName>
    <definedName name="MWST">#REF!</definedName>
    <definedName name="Verwaltungsvorschrift" localSheetId="6">#REF!</definedName>
    <definedName name="Verwaltungsvorschrift" localSheetId="7">#REF!</definedName>
    <definedName name="Verwaltungsvorschrift" localSheetId="8">#REF!</definedName>
    <definedName name="Verwaltungsvorschrift" localSheetId="9">#REF!</definedName>
    <definedName name="Verwaltungsvorschrift" localSheetId="4">#REF!</definedName>
    <definedName name="Verwaltungsvorschrift" localSheetId="0">#REF!</definedName>
    <definedName name="Verwaltungsvorschrift" localSheetId="3">#REF!</definedName>
    <definedName name="Verwaltungsvorschrift">#REF!</definedName>
  </definedNames>
  <calcPr calcId="162913"/>
</workbook>
</file>

<file path=xl/calcChain.xml><?xml version="1.0" encoding="utf-8"?>
<calcChain xmlns="http://schemas.openxmlformats.org/spreadsheetml/2006/main">
  <c r="E14" i="8" l="1"/>
  <c r="D14" i="8" s="1"/>
  <c r="E36" i="16" l="1"/>
  <c r="F26" i="16" l="1"/>
  <c r="F19" i="16"/>
  <c r="H13" i="34" l="1"/>
  <c r="H14" i="34"/>
  <c r="H16" i="34"/>
  <c r="H17" i="34"/>
  <c r="H18" i="34"/>
  <c r="H19" i="34"/>
  <c r="H20" i="34"/>
  <c r="H21" i="34"/>
  <c r="H22" i="34"/>
  <c r="H23" i="34"/>
  <c r="H24" i="34"/>
  <c r="H25" i="34"/>
  <c r="H26" i="34"/>
  <c r="H13" i="33"/>
  <c r="H14" i="33"/>
  <c r="H15" i="33"/>
  <c r="H16" i="33"/>
  <c r="H17" i="33"/>
  <c r="H18" i="33"/>
  <c r="H19" i="33"/>
  <c r="H20" i="33"/>
  <c r="H21" i="33"/>
  <c r="H22" i="33"/>
  <c r="H23" i="33"/>
  <c r="H24" i="33"/>
  <c r="H25" i="33"/>
  <c r="H26" i="33"/>
  <c r="H12" i="33"/>
  <c r="H13" i="32"/>
  <c r="H14" i="32"/>
  <c r="H15" i="32"/>
  <c r="H16" i="32"/>
  <c r="H17" i="32"/>
  <c r="H18" i="32"/>
  <c r="H19" i="32"/>
  <c r="H20" i="32"/>
  <c r="H21" i="32"/>
  <c r="H22" i="32"/>
  <c r="H23" i="32"/>
  <c r="H24" i="32"/>
  <c r="H25" i="32"/>
  <c r="H26" i="32"/>
  <c r="H12" i="32"/>
  <c r="H13" i="31"/>
  <c r="H14" i="31"/>
  <c r="H15" i="31"/>
  <c r="H16" i="31"/>
  <c r="H17" i="31"/>
  <c r="H18" i="31"/>
  <c r="H19" i="31"/>
  <c r="H20" i="31"/>
  <c r="H21" i="31"/>
  <c r="H22" i="31"/>
  <c r="H23" i="31"/>
  <c r="H24" i="31"/>
  <c r="H25" i="31"/>
  <c r="H26" i="31"/>
  <c r="H14" i="20"/>
  <c r="H15" i="20"/>
  <c r="H16" i="20"/>
  <c r="H17" i="20"/>
  <c r="H18" i="20"/>
  <c r="H19" i="20"/>
  <c r="H20" i="20"/>
  <c r="H21" i="20"/>
  <c r="H22" i="20"/>
  <c r="H23" i="20"/>
  <c r="H24" i="20"/>
  <c r="H25" i="20"/>
  <c r="H26" i="20"/>
  <c r="G26" i="34" l="1"/>
  <c r="G25" i="34"/>
  <c r="G24" i="34"/>
  <c r="G23" i="34"/>
  <c r="G22" i="34"/>
  <c r="G21" i="34"/>
  <c r="G20" i="34"/>
  <c r="G19" i="34"/>
  <c r="G18" i="34"/>
  <c r="G17" i="34"/>
  <c r="G16" i="34"/>
  <c r="G15" i="34"/>
  <c r="H15" i="34" s="1"/>
  <c r="G14" i="34"/>
  <c r="G13" i="34"/>
  <c r="G12" i="34"/>
  <c r="H12" i="34" s="1"/>
  <c r="A5" i="34"/>
  <c r="A3" i="34"/>
  <c r="G26" i="33"/>
  <c r="G25" i="33"/>
  <c r="G24" i="33"/>
  <c r="G23" i="33"/>
  <c r="G22" i="33"/>
  <c r="G21" i="33"/>
  <c r="G20" i="33"/>
  <c r="G19" i="33"/>
  <c r="G18" i="33"/>
  <c r="G17" i="33"/>
  <c r="G16" i="33"/>
  <c r="G15" i="33"/>
  <c r="G14" i="33"/>
  <c r="G13" i="33"/>
  <c r="G12" i="33"/>
  <c r="A5" i="33"/>
  <c r="A3" i="33"/>
  <c r="G26" i="32"/>
  <c r="G25" i="32"/>
  <c r="G24" i="32"/>
  <c r="G23" i="32"/>
  <c r="G22" i="32"/>
  <c r="G21" i="32"/>
  <c r="G20" i="32"/>
  <c r="G19" i="32"/>
  <c r="G18" i="32"/>
  <c r="G17" i="32"/>
  <c r="G16" i="32"/>
  <c r="G15" i="32"/>
  <c r="G14" i="32"/>
  <c r="G13" i="32"/>
  <c r="G12" i="32"/>
  <c r="A5" i="32"/>
  <c r="A3" i="32"/>
  <c r="G26" i="31"/>
  <c r="G25" i="31"/>
  <c r="G24" i="31"/>
  <c r="G23" i="31"/>
  <c r="G22" i="31"/>
  <c r="G21" i="31"/>
  <c r="G20" i="31"/>
  <c r="G19" i="31"/>
  <c r="G18" i="31"/>
  <c r="G17" i="31"/>
  <c r="G16" i="31"/>
  <c r="G15" i="31"/>
  <c r="G14" i="31"/>
  <c r="G13" i="31"/>
  <c r="G12" i="31"/>
  <c r="H12" i="31" s="1"/>
  <c r="A5" i="31"/>
  <c r="A3" i="31"/>
  <c r="G13" i="20"/>
  <c r="H13" i="20" s="1"/>
  <c r="G14" i="20"/>
  <c r="G15" i="20"/>
  <c r="G16" i="20"/>
  <c r="G17" i="20"/>
  <c r="G18" i="20"/>
  <c r="G19" i="20"/>
  <c r="G20" i="20"/>
  <c r="G21" i="20"/>
  <c r="G22" i="20"/>
  <c r="G23" i="20"/>
  <c r="G24" i="20"/>
  <c r="G25" i="20"/>
  <c r="G26" i="20"/>
  <c r="G12" i="20"/>
  <c r="H12" i="20" s="1"/>
  <c r="G27" i="31" l="1"/>
  <c r="H27" i="32"/>
  <c r="H29" i="32" s="1"/>
  <c r="H27" i="33"/>
  <c r="H29" i="33" s="1"/>
  <c r="G27" i="32"/>
  <c r="H27" i="31"/>
  <c r="H29" i="31" s="1"/>
  <c r="H27" i="34"/>
  <c r="H29" i="34" s="1"/>
  <c r="G27" i="33"/>
  <c r="G27" i="34"/>
  <c r="A5" i="8"/>
  <c r="A3" i="8"/>
  <c r="A5" i="30" l="1"/>
  <c r="A5" i="28"/>
  <c r="A3" i="30"/>
  <c r="A3" i="28"/>
  <c r="B34" i="30"/>
  <c r="D12" i="8" s="1"/>
  <c r="C34" i="30"/>
  <c r="E12" i="8" s="1"/>
  <c r="A5" i="24" l="1"/>
  <c r="A3" i="24"/>
  <c r="A5" i="16"/>
  <c r="A3" i="16"/>
  <c r="A5" i="23"/>
  <c r="A3" i="23"/>
  <c r="A5" i="20"/>
  <c r="A3" i="20"/>
  <c r="A5" i="7"/>
  <c r="A3" i="7"/>
  <c r="B38" i="28" l="1"/>
  <c r="D13" i="8" s="1"/>
  <c r="C38" i="28"/>
  <c r="E13" i="8" s="1"/>
  <c r="C34" i="7" l="1"/>
  <c r="E11" i="8" s="1"/>
  <c r="B34" i="7"/>
  <c r="D11" i="8" s="1"/>
  <c r="B34" i="24"/>
  <c r="D18" i="8" s="1"/>
  <c r="C34" i="23"/>
  <c r="E16" i="8" s="1"/>
  <c r="B34" i="23"/>
  <c r="D16" i="8" s="1"/>
  <c r="F13" i="16"/>
  <c r="F15" i="16" s="1"/>
  <c r="F22" i="16" s="1"/>
  <c r="E22" i="16" s="1"/>
  <c r="G27" i="20" l="1"/>
  <c r="F14" i="16"/>
  <c r="F28" i="16" s="1"/>
  <c r="F29" i="16"/>
  <c r="E29" i="16" s="1"/>
  <c r="H27" i="20"/>
  <c r="E15" i="8" s="1"/>
  <c r="F21" i="16" l="1"/>
  <c r="E21" i="16" s="1"/>
  <c r="E33" i="16" s="1"/>
  <c r="E28" i="16"/>
  <c r="E34" i="16" s="1"/>
  <c r="H29" i="20"/>
  <c r="D15" i="8" l="1"/>
  <c r="E35" i="16"/>
  <c r="D17" i="8" s="1"/>
  <c r="D19" i="8" l="1"/>
  <c r="E37" i="16"/>
  <c r="E38" i="16" s="1"/>
  <c r="E17" i="8" s="1"/>
  <c r="E19" i="8" s="1"/>
</calcChain>
</file>

<file path=xl/sharedStrings.xml><?xml version="1.0" encoding="utf-8"?>
<sst xmlns="http://schemas.openxmlformats.org/spreadsheetml/2006/main" count="314" uniqueCount="99">
  <si>
    <t>Projektname</t>
  </si>
  <si>
    <t>Sachaufwendungen</t>
  </si>
  <si>
    <t>Summe</t>
  </si>
  <si>
    <t>Gesamtaufwendungen</t>
  </si>
  <si>
    <t>Berechnung</t>
  </si>
  <si>
    <t>Ich/wir bestätigen, dass soweit die Möglichkeit zum Vorsteuerabzug nach § 15 Umsatzsteuergesetz besteht, nur die Nettoaufwendungen angegeben wurden.</t>
  </si>
  <si>
    <t>Eingabe</t>
  </si>
  <si>
    <t>Beschreibung</t>
  </si>
  <si>
    <t>Art der Aufwendungen</t>
  </si>
  <si>
    <t>Reiseaufwendungen</t>
  </si>
  <si>
    <t>Grunderwerb</t>
  </si>
  <si>
    <t>Personalaufwendungen</t>
  </si>
  <si>
    <t>Grunderwerbskosten lt. Wertgutachten</t>
  </si>
  <si>
    <t>€</t>
  </si>
  <si>
    <t>%</t>
  </si>
  <si>
    <t xml:space="preserve">Kaufpreis </t>
  </si>
  <si>
    <t>Grunderwerbsnebenkosten</t>
  </si>
  <si>
    <t>Angaben laut Wertgutachten</t>
  </si>
  <si>
    <t>tatsächlicher Kaufpreis</t>
  </si>
  <si>
    <t>Bodenwert</t>
  </si>
  <si>
    <t>davon Bodenwert</t>
  </si>
  <si>
    <t>davon Immobilienwert</t>
  </si>
  <si>
    <t>davon für Boden</t>
  </si>
  <si>
    <t>davon für Immobilie</t>
  </si>
  <si>
    <t>zuwendungsfähige Aufwendungen ohne Grunderwerb</t>
  </si>
  <si>
    <t>zuwendungsfähige Grunderwerbskosten</t>
  </si>
  <si>
    <t>max. zuwendungsfähige Grunderwerbskosten</t>
  </si>
  <si>
    <t>lfd. Nr.</t>
  </si>
  <si>
    <t>Name, Vorname</t>
  </si>
  <si>
    <t>Beschäftigungs-umfang gesamt
(in %)</t>
  </si>
  <si>
    <t>Funktion / Aufgabe im Projekt</t>
  </si>
  <si>
    <t>Beschäftigungs-umfang im Projekt
(in %)</t>
  </si>
  <si>
    <t>Dauer im Projekt
(in Monaten)</t>
  </si>
  <si>
    <t>Bitte drucken Sie alle Tabellenblätter aus!</t>
  </si>
  <si>
    <t>Gemeinkostenpauschale</t>
  </si>
  <si>
    <t>Gesamt</t>
  </si>
  <si>
    <t>Zuwendungsfähig</t>
  </si>
  <si>
    <t>Jahr</t>
  </si>
  <si>
    <t>Detaillierte Aufstellung der Aufwendungen</t>
  </si>
  <si>
    <t>Wichtige Erläuterungen</t>
  </si>
  <si>
    <t>Definition</t>
  </si>
  <si>
    <t>Voraussetzungen</t>
  </si>
  <si>
    <t>Zuwendungsfähige Ausgaben</t>
  </si>
  <si>
    <t>Personalaufwendungen sind Aufwendungen, die für eigenes Personal anfallen. Eigenes Personal bedeutet, dass es beim Antragsteller / Zuwendungsempfänger angestellt ist und von diesem nachweislich bezahlt wird.</t>
  </si>
  <si>
    <t xml:space="preserve">Dem Personal werden die Aufgaben schriftlich zugewiesen oder das Personal wird eigens für diese Aufgabe eingestellt.
Die Abordnung oder die schriftliche Zuweisung der Aufgaben bzw. die Stellenbeschreibung muss eine detaillierte Beschreibung der Projekttätigkeiten und den dafür vorgesehenen Beschäftigungs- bzw. Zeitumfang enthalten. Die Tätigkeiten und (bei anteilig im Projekt Beschäftigten) der Zeitaufwand sind schriftlich zu dokumentieren und für die Abrechnung vorzulegen.
</t>
  </si>
  <si>
    <t>Sonstige nicht zuwendungsfähige Aufwendungen</t>
  </si>
  <si>
    <t xml:space="preserve">Baukosten </t>
  </si>
  <si>
    <t xml:space="preserve">Jahr:   </t>
  </si>
  <si>
    <t>Bitte gliedern Sie die Baukosten nach DIN 276 auf.</t>
  </si>
  <si>
    <t>Kostengruppe / Beschreibung</t>
  </si>
  <si>
    <t>Baukosten</t>
  </si>
  <si>
    <t xml:space="preserve">Anlage zum Antrag vom </t>
  </si>
  <si>
    <t></t>
  </si>
  <si>
    <t>Umsatzsteuerbeträge, soweit Vorsteuerabzugsberechtigung für das Vorhaben nach § 15 UStG besteht oder erworben wird</t>
  </si>
  <si>
    <t>Beiträge zu nicht gesetzlich vorgeschriebenen Versicherungen</t>
  </si>
  <si>
    <t>Zuführungen an Rücklagen</t>
  </si>
  <si>
    <t>nicht-kassenwirksame Aufwendungen und Kosten (Bildung von Rückstellungen, kalkulatorische Zinsen etc.)</t>
  </si>
  <si>
    <t>Schuldzinsen</t>
  </si>
  <si>
    <t>Sicherheitsleistungen</t>
  </si>
  <si>
    <t>nicht zuwendungsfähige Aufwendungen</t>
  </si>
  <si>
    <t>Allgemeine Hinweise</t>
  </si>
  <si>
    <t>Dieser Vordruck ist als Anlage zum Antrag zu verwenden.</t>
  </si>
  <si>
    <t>Aufstellung Gesamtaufwendungen</t>
  </si>
  <si>
    <t xml:space="preserve">Investitionen </t>
  </si>
  <si>
    <t>Das Tabellenblatt "Übersicht" wird automatisch durch das Ausfüllen der folgenden Tabellenblättern befüllt. Die Beträge aus der Übersicht sind in das Antragsformular zu übertragen.</t>
  </si>
  <si>
    <t>Folgende Aufwendungen sind generell nicht zuwendungsfähig, unbeschadet weiterer Ausschlüsse in der jeweiligen Verwaltungsvorschrift:</t>
  </si>
  <si>
    <t>Baukosten sind kofinanzierungsfähig, soweit sie der anwendbaren DIN 276 - Kostenarten im Bauwesen - zugeordnet werden können und nicht durch Regelungen des Förderhandbuchs oder das Landeshaushaltsrecht ausgeschlossen sind.</t>
  </si>
  <si>
    <t xml:space="preserve">Der Bodenwert sowie die darauf entfallenden Grunderwerbsnebenkosten dürfen hier nicht berücksichtigt werden, diese sind in Tabellenblatt "Grunderwerb" abzubilden.   </t>
  </si>
  <si>
    <r>
      <t xml:space="preserve">Der Wert der Gebäude und baulichen Anlagen und der Bodenwert für das Grundstück werden durch ein Wertgutachten ermittelt, das diese Werte getrennt ausweist. Der Bodenwert ist Grundlage für die Ermittlung der anrechenbaren Kosten für den Grunderwerb. </t>
    </r>
    <r>
      <rPr>
        <b/>
        <sz val="11"/>
        <rFont val="Arial"/>
        <family val="2"/>
      </rPr>
      <t>Das Wertgutachten, welches nicht älter als 5 Jahre ist, ist dem Antrag beizulegen.</t>
    </r>
    <r>
      <rPr>
        <sz val="11"/>
        <rFont val="Arial"/>
        <family val="2"/>
      </rPr>
      <t xml:space="preserve"> Bei unbebauten Grundstücken kann der Bodenwert auch durch eine Auskunft aus der amtlichen Kaufpreissammlung der kommunalen Gutachterausschüsse nachgewiesen werden. </t>
    </r>
  </si>
  <si>
    <t>Grunderwerbsnebenkosten gesamt</t>
  </si>
  <si>
    <t xml:space="preserve">Zuwendungsfähig sind Ausgaben wie sie auf der Grundlage von Reisekostenabrechnungen von Beschäftigten, die im Projekt tätig sind, oder Dienstleistern vom Zuwendungsempfänger bezahlt werden.
Bei der Abrechnung ist die Reisekostenabrechnung (einschließlich Zahlungsnachweise) vorzulegen. </t>
  </si>
  <si>
    <t>Wegstreckenentschädigungen für Fahrten mit dem Kraftfahrzeug werden generell bis zur Höhe der Wegstreckenentschädigung je Kilometer nach § 6 Absatz 2 Nummer 2 LRKG als zuwendungsfähig anerkannt.
Für die Abrechnung ist ein geeigneter Nachweis (z.B. ein Fahrtenbuch) über die Fahrt(en) vorzulegen.</t>
  </si>
  <si>
    <t>Das Grundstück wird erworben.</t>
  </si>
  <si>
    <t>Das Grundstück wird als Sachleistung eingebracht.</t>
  </si>
  <si>
    <t>Kosten für Grunderwerb sind für EFRE-Vorhaben mit einem Anteil von bis zu 10 % der kofinanzierungsfähigen Kosten des Vorhabens zuwendungsfähig. Bei bebauten Grundstücken bezieht sich dieser Anteil auf die Ausgaben bzw. den Wert des Grundstücks ohne Gebäude und bauliche Anlagen.</t>
  </si>
  <si>
    <t>Pro Jahr können maximal 1.720 Stunden als zuwendungsfähig anerkannt werden.</t>
  </si>
  <si>
    <t>Auswahl</t>
  </si>
  <si>
    <t>zuwendungs-fahig
(Stunden)</t>
  </si>
  <si>
    <t>zuwendungs-fähig
(Betrag)</t>
  </si>
  <si>
    <t>max. Stunden pro Jahr</t>
  </si>
  <si>
    <t xml:space="preserve">Alle Tabellenblätter sind auszudrucken und im Original dem Antrag beizulegen. </t>
  </si>
  <si>
    <t>Allgemein</t>
  </si>
  <si>
    <t>Die Personalaufwendungen wie Kosten für Forscher, Techniker und sonstiges Personal werden als Standardeinheitskosten abgerechnet. Orientiert an den Entgeltstufen des Tarifvertrags für den Öffentlichen Dienst der Länder (TV-L) können die Personalmaßnahmen in folgende Gruppen eingestuft werden:</t>
  </si>
  <si>
    <t>Die jeweils pro Gruppe und Jahr geltenden Stundensätze als Standardeinheitskosten können dem Tabellenblatt "Grenzen" entnommen werden.</t>
  </si>
  <si>
    <t xml:space="preserve">Die Gemeinkostenpauschale umfasst indirekte Aufwendungen, die im direkten Zusammenhang mit dem im Projekt beschäftigten Personal stehen wie Büromiete, Strom, Wasser, Reinigung, IT-Wartung, Telefon / Internet (laufende Kosten), Büroverbrauchsmaterial, Visitenkarten, Steuerbüro- / Lohnabrechnungskosten, gesetzliche Unfallversicherung, Arbeitskleidung. Eine Einzelabrechnung dieser Aufwendungen als Sachaufwendungen ist nicht möglich.
</t>
  </si>
  <si>
    <t>Gruppe 1</t>
  </si>
  <si>
    <t>Gruppe 2</t>
  </si>
  <si>
    <t>E13 bis E14 TV-L für den höheren Dienst / wissenschaftlicher Bereich / Projektleitung / Technologietransfer (Effizienzmoderator/in, Technologietransfermanager/in)</t>
  </si>
  <si>
    <t>E9 bis E11 TV-L für den gehobenen Dienst / technischer Bereich / Assistenz</t>
  </si>
  <si>
    <t>Investitionen</t>
  </si>
  <si>
    <t>EFRE 2021 -2027 VwV Name</t>
  </si>
  <si>
    <t>Personalaufwendungen (Einheitskosten)</t>
  </si>
  <si>
    <r>
      <rPr>
        <b/>
        <sz val="11"/>
        <rFont val="Arial"/>
        <family val="2"/>
      </rPr>
      <t>Gruppe 1</t>
    </r>
    <r>
      <rPr>
        <sz val="11"/>
        <rFont val="Arial"/>
        <family val="2"/>
      </rPr>
      <t>: Höherer Dienst / wissenschaftlicher Bereich / Projektleitung / Technologietransfer (Effizienzmoderator/in, Technologietransfermanager/in)
Verlangte Mindestqualifikation: Mindestens abgeschlossenes wissenschaftliches Hochschulstudium (Diplom oder Master) oder gleichwertige Qualifikation und einschlägige Berufserfahrung</t>
    </r>
  </si>
  <si>
    <r>
      <rPr>
        <b/>
        <sz val="11"/>
        <rFont val="Arial"/>
        <family val="2"/>
      </rPr>
      <t>Gruppe 2:</t>
    </r>
    <r>
      <rPr>
        <sz val="11"/>
        <rFont val="Arial"/>
        <family val="2"/>
      </rPr>
      <t xml:space="preserve"> Gehobener Dienst / technischer Bereich / Assistenz
Verlangte Mindestqualifikation: Abgeschlossene Berufsausbildung und langjährige Berufserfahrung oder ein abgeschlossenes Bachelorstudium bzw. Fachhochschulausbildung (Diplom)</t>
    </r>
  </si>
  <si>
    <t>Antragsteller/in</t>
  </si>
  <si>
    <t>Sachkosten bezeichnen die während der Leistungserstellung entstehenden zuwendungsfähigen Ausgaben beispielsweise für Mieten, Verbrauchsmaterialien, Dienstleistungen Dritter u.a.m.</t>
  </si>
  <si>
    <r>
      <rPr>
        <b/>
        <sz val="11"/>
        <rFont val="Arial"/>
        <family val="2"/>
      </rPr>
      <t>Sachinvestitionen:</t>
    </r>
    <r>
      <rPr>
        <sz val="11"/>
        <rFont val="Arial"/>
        <family val="2"/>
      </rPr>
      <t xml:space="preserve"> Investitionen insbesondere in technische Anlagen, Maschinen und Geräte, Bauwerke, Gebäude (einschließlich Kunst am Bau), Grundstücke und grundstücksgleiche Rechte.</t>
    </r>
    <r>
      <rPr>
        <b/>
        <sz val="11"/>
        <rFont val="Arial"/>
        <family val="2"/>
      </rPr>
      <t xml:space="preserve">
Immaterielle Investitionen:</t>
    </r>
    <r>
      <rPr>
        <sz val="11"/>
        <rFont val="Arial"/>
        <family val="2"/>
      </rPr>
      <t xml:space="preserve"> Investitionen insbesondere in Konzessionen, Lizenzen, Marken, Patente, Schutzrechte; generell käuflich erworbenes Wissen aus Forschung und Entwicklung.</t>
    </r>
  </si>
  <si>
    <t>VwV EFRE XCUBIO und CCUBIO 2021-2027</t>
  </si>
  <si>
    <t xml:space="preserve">Rechtsberatungskosten für die Vertretung in Gerichts- oder Verwaltungsverfahren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</si>
</sst>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8" x14ac:knownFonts="1">
    <font>
      <sz val="10"/>
      <name val="Arial"/>
    </font>
    <font>
      <b/>
      <sz val="14"/>
      <name val="Arial"/>
      <family val="2"/>
    </font>
    <font>
      <b/>
      <sz val="10"/>
      <name val="Arial"/>
      <family val="2"/>
    </font>
    <font>
      <sz val="8"/>
      <name val="Arial"/>
      <family val="2"/>
    </font>
    <font>
      <sz val="10"/>
      <name val="Arial"/>
      <family val="2"/>
    </font>
    <font>
      <sz val="8"/>
      <name val="Arial"/>
      <family val="2"/>
    </font>
    <font>
      <sz val="11"/>
      <color indexed="8"/>
      <name val="Calibri"/>
      <family val="2"/>
    </font>
    <font>
      <b/>
      <sz val="18"/>
      <name val="Arial"/>
      <family val="2"/>
    </font>
    <font>
      <sz val="11"/>
      <name val="Arial"/>
      <family val="2"/>
    </font>
    <font>
      <sz val="8"/>
      <color indexed="8"/>
      <name val="Arial"/>
      <family val="2"/>
    </font>
    <font>
      <sz val="11"/>
      <color indexed="8"/>
      <name val="Arial"/>
      <family val="2"/>
    </font>
    <font>
      <b/>
      <sz val="18"/>
      <color theme="3" tint="0.39997558519241921"/>
      <name val="Arial"/>
      <family val="2"/>
    </font>
    <font>
      <b/>
      <sz val="12"/>
      <name val="Arial"/>
      <family val="2"/>
    </font>
    <font>
      <sz val="11"/>
      <name val="Arial"/>
      <family val="2"/>
    </font>
    <font>
      <b/>
      <sz val="11"/>
      <name val="Arial"/>
      <family val="2"/>
    </font>
    <font>
      <b/>
      <sz val="10"/>
      <color theme="3"/>
      <name val="Arial"/>
      <family val="2"/>
    </font>
    <font>
      <b/>
      <sz val="11"/>
      <color theme="3"/>
      <name val="Calibri"/>
      <family val="2"/>
      <scheme val="minor"/>
    </font>
    <font>
      <sz val="11"/>
      <name val="Wingdings"/>
      <charset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theme="4" tint="0.39997558519241921"/>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s>
  <cellStyleXfs count="5">
    <xf numFmtId="0" fontId="0" fillId="0" borderId="0"/>
    <xf numFmtId="0" fontId="6" fillId="0" borderId="0"/>
    <xf numFmtId="0" fontId="4" fillId="0" borderId="0"/>
    <xf numFmtId="0" fontId="16" fillId="0" borderId="19" applyNumberFormat="0" applyFill="0" applyAlignment="0" applyProtection="0"/>
    <xf numFmtId="0" fontId="4" fillId="0" borderId="0"/>
  </cellStyleXfs>
  <cellXfs count="276">
    <xf numFmtId="0" fontId="0" fillId="0" borderId="0" xfId="0"/>
    <xf numFmtId="0" fontId="1" fillId="3" borderId="0" xfId="0" applyFont="1" applyFill="1"/>
    <xf numFmtId="0" fontId="0" fillId="3" borderId="0" xfId="0" applyFill="1"/>
    <xf numFmtId="0" fontId="0" fillId="3" borderId="0" xfId="0" applyFill="1" applyBorder="1"/>
    <xf numFmtId="0" fontId="5" fillId="3" borderId="0" xfId="0" applyFont="1" applyFill="1"/>
    <xf numFmtId="164" fontId="0" fillId="3" borderId="0" xfId="0" applyNumberFormat="1" applyFill="1" applyBorder="1" applyAlignment="1">
      <alignment horizontal="right"/>
    </xf>
    <xf numFmtId="0" fontId="2" fillId="3" borderId="0" xfId="0" applyFont="1" applyFill="1" applyBorder="1"/>
    <xf numFmtId="164" fontId="2" fillId="3" borderId="0" xfId="0" applyNumberFormat="1" applyFont="1" applyFill="1" applyBorder="1" applyAlignment="1">
      <alignment horizontal="right"/>
    </xf>
    <xf numFmtId="0" fontId="3" fillId="3" borderId="0" xfId="0" applyFont="1" applyFill="1" applyBorder="1" applyAlignment="1">
      <alignment horizontal="center"/>
    </xf>
    <xf numFmtId="0" fontId="2" fillId="3" borderId="0" xfId="0" applyFont="1" applyFill="1" applyBorder="1" applyAlignment="1">
      <alignment horizontal="center"/>
    </xf>
    <xf numFmtId="0" fontId="5" fillId="3" borderId="0" xfId="0" applyFont="1" applyFill="1" applyBorder="1" applyAlignment="1">
      <alignment horizontal="center"/>
    </xf>
    <xf numFmtId="0" fontId="7" fillId="3" borderId="0" xfId="0" applyFont="1" applyFill="1"/>
    <xf numFmtId="0" fontId="8" fillId="3" borderId="0" xfId="0" applyFont="1" applyFill="1"/>
    <xf numFmtId="0" fontId="3" fillId="3" borderId="0" xfId="0" applyFont="1" applyFill="1"/>
    <xf numFmtId="0" fontId="8" fillId="3" borderId="0" xfId="0" applyFont="1" applyFill="1" applyAlignment="1">
      <alignment wrapText="1"/>
    </xf>
    <xf numFmtId="0" fontId="3" fillId="3" borderId="0" xfId="0" applyFont="1" applyFill="1" applyAlignment="1">
      <alignment wrapText="1"/>
    </xf>
    <xf numFmtId="164" fontId="8" fillId="3" borderId="1" xfId="0" applyNumberFormat="1" applyFont="1" applyFill="1" applyBorder="1" applyAlignment="1">
      <alignment horizontal="right"/>
    </xf>
    <xf numFmtId="49" fontId="0" fillId="3" borderId="0" xfId="0" applyNumberFormat="1" applyFill="1" applyBorder="1" applyAlignment="1" applyProtection="1">
      <alignment horizontal="left"/>
    </xf>
    <xf numFmtId="164" fontId="0" fillId="3" borderId="0" xfId="0" applyNumberFormat="1" applyFill="1" applyBorder="1" applyAlignment="1" applyProtection="1">
      <alignment horizontal="right"/>
    </xf>
    <xf numFmtId="0" fontId="0" fillId="3" borderId="0" xfId="0" applyFill="1" applyProtection="1"/>
    <xf numFmtId="49" fontId="2" fillId="3" borderId="0" xfId="0" applyNumberFormat="1" applyFont="1" applyFill="1" applyBorder="1" applyAlignment="1" applyProtection="1">
      <alignment horizontal="left"/>
    </xf>
    <xf numFmtId="2" fontId="4" fillId="3" borderId="0" xfId="0" applyNumberFormat="1" applyFont="1" applyFill="1" applyBorder="1" applyAlignment="1" applyProtection="1">
      <alignment horizontal="right"/>
    </xf>
    <xf numFmtId="0" fontId="0" fillId="3" borderId="0" xfId="0" applyFill="1" applyAlignment="1">
      <alignment vertical="center"/>
    </xf>
    <xf numFmtId="164" fontId="2" fillId="3" borderId="5" xfId="0" applyNumberFormat="1" applyFont="1" applyFill="1" applyBorder="1" applyAlignment="1">
      <alignment vertical="center"/>
    </xf>
    <xf numFmtId="164" fontId="2" fillId="3" borderId="1" xfId="0" applyNumberFormat="1" applyFont="1" applyFill="1" applyBorder="1" applyAlignment="1">
      <alignment vertical="center"/>
    </xf>
    <xf numFmtId="0" fontId="3" fillId="4" borderId="1" xfId="0" applyFont="1" applyFill="1" applyBorder="1" applyAlignment="1">
      <alignment horizontal="center"/>
    </xf>
    <xf numFmtId="0" fontId="2" fillId="4" borderId="1" xfId="0" applyFont="1" applyFill="1" applyBorder="1" applyAlignment="1">
      <alignment horizontal="center" vertical="center"/>
    </xf>
    <xf numFmtId="0" fontId="3" fillId="4" borderId="5" xfId="0" applyFont="1" applyFill="1" applyBorder="1" applyAlignment="1">
      <alignment horizontal="center"/>
    </xf>
    <xf numFmtId="0" fontId="2" fillId="4" borderId="5" xfId="0" applyFont="1" applyFill="1" applyBorder="1" applyAlignment="1">
      <alignment horizontal="center" vertical="center"/>
    </xf>
    <xf numFmtId="0" fontId="5" fillId="4" borderId="5" xfId="0" applyFont="1" applyFill="1" applyBorder="1" applyAlignment="1">
      <alignment horizontal="center"/>
    </xf>
    <xf numFmtId="0" fontId="5" fillId="4" borderId="1" xfId="0" applyFont="1" applyFill="1" applyBorder="1" applyAlignment="1">
      <alignment horizontal="center"/>
    </xf>
    <xf numFmtId="0" fontId="9" fillId="4" borderId="1" xfId="1" applyFont="1" applyFill="1" applyBorder="1" applyAlignment="1">
      <alignment horizontal="center"/>
    </xf>
    <xf numFmtId="0" fontId="10" fillId="4" borderId="1" xfId="1" applyFont="1" applyFill="1" applyBorder="1" applyAlignment="1">
      <alignment horizontal="center" vertical="top" wrapText="1"/>
    </xf>
    <xf numFmtId="49" fontId="9" fillId="4" borderId="1" xfId="1" applyNumberFormat="1" applyFont="1" applyFill="1" applyBorder="1" applyAlignment="1">
      <alignment horizontal="center" vertical="top" wrapText="1"/>
    </xf>
    <xf numFmtId="0" fontId="3" fillId="4" borderId="4" xfId="0" applyFont="1" applyFill="1" applyBorder="1" applyAlignment="1" applyProtection="1">
      <alignment horizontal="center"/>
    </xf>
    <xf numFmtId="0" fontId="3" fillId="4" borderId="3" xfId="0" applyFont="1" applyFill="1" applyBorder="1" applyAlignment="1">
      <alignment horizontal="center"/>
    </xf>
    <xf numFmtId="0" fontId="3" fillId="4" borderId="1" xfId="0" applyFont="1" applyFill="1" applyBorder="1" applyAlignment="1" applyProtection="1">
      <alignment horizontal="center"/>
    </xf>
    <xf numFmtId="0" fontId="3" fillId="4" borderId="4" xfId="0" applyFont="1" applyFill="1" applyBorder="1" applyAlignment="1">
      <alignment horizontal="center"/>
    </xf>
    <xf numFmtId="0" fontId="4" fillId="3" borderId="0" xfId="0" applyFont="1" applyFill="1"/>
    <xf numFmtId="0" fontId="0" fillId="5" borderId="0" xfId="0" applyFill="1"/>
    <xf numFmtId="0" fontId="0" fillId="6" borderId="12" xfId="0" applyFill="1" applyBorder="1"/>
    <xf numFmtId="0" fontId="0" fillId="6" borderId="13" xfId="0" applyFill="1" applyBorder="1"/>
    <xf numFmtId="0" fontId="0" fillId="6" borderId="14" xfId="0" applyFill="1" applyBorder="1"/>
    <xf numFmtId="0" fontId="12" fillId="6" borderId="15" xfId="0" applyFont="1" applyFill="1" applyBorder="1"/>
    <xf numFmtId="0" fontId="0" fillId="6" borderId="0" xfId="0" applyFill="1" applyBorder="1"/>
    <xf numFmtId="0" fontId="0" fillId="6" borderId="16" xfId="0" applyFill="1" applyBorder="1"/>
    <xf numFmtId="0" fontId="0" fillId="6" borderId="17" xfId="0" applyFill="1" applyBorder="1"/>
    <xf numFmtId="0" fontId="0" fillId="6" borderId="10" xfId="0" applyFill="1" applyBorder="1"/>
    <xf numFmtId="0" fontId="0" fillId="6" borderId="18" xfId="0" applyFill="1" applyBorder="1"/>
    <xf numFmtId="0" fontId="8" fillId="3" borderId="0" xfId="0" applyFont="1" applyFill="1" applyBorder="1"/>
    <xf numFmtId="0" fontId="14" fillId="6" borderId="15" xfId="0" applyFont="1" applyFill="1" applyBorder="1"/>
    <xf numFmtId="164" fontId="4" fillId="3" borderId="5" xfId="0" applyNumberFormat="1" applyFont="1" applyFill="1" applyBorder="1" applyAlignment="1">
      <alignment horizontal="right" vertical="center"/>
    </xf>
    <xf numFmtId="0" fontId="5" fillId="4" borderId="5" xfId="0" applyFont="1" applyFill="1" applyBorder="1" applyAlignment="1">
      <alignment horizontal="center"/>
    </xf>
    <xf numFmtId="0" fontId="3" fillId="4" borderId="5" xfId="0" applyFont="1" applyFill="1" applyBorder="1" applyAlignment="1">
      <alignment horizontal="center"/>
    </xf>
    <xf numFmtId="0" fontId="2" fillId="4" borderId="5" xfId="0" applyFont="1" applyFill="1" applyBorder="1" applyAlignment="1">
      <alignment horizontal="center" vertical="center"/>
    </xf>
    <xf numFmtId="0" fontId="12" fillId="3" borderId="0" xfId="0" applyFont="1" applyFill="1"/>
    <xf numFmtId="164" fontId="4" fillId="3" borderId="5" xfId="0" applyNumberFormat="1" applyFont="1" applyFill="1" applyBorder="1" applyAlignment="1">
      <alignment vertical="center"/>
    </xf>
    <xf numFmtId="164" fontId="4" fillId="3" borderId="1" xfId="0" applyNumberFormat="1" applyFont="1" applyFill="1" applyBorder="1" applyAlignment="1">
      <alignment vertical="center"/>
    </xf>
    <xf numFmtId="0" fontId="0" fillId="3" borderId="0" xfId="0" applyFill="1" applyBorder="1" applyAlignment="1" applyProtection="1"/>
    <xf numFmtId="0" fontId="15" fillId="3" borderId="0" xfId="0" applyFont="1" applyFill="1" applyBorder="1" applyAlignment="1">
      <alignment vertical="center" wrapText="1"/>
    </xf>
    <xf numFmtId="0" fontId="0" fillId="3" borderId="0" xfId="0" applyFill="1" applyAlignment="1">
      <alignment horizontal="left" wrapText="1"/>
    </xf>
    <xf numFmtId="0" fontId="3" fillId="4" borderId="5" xfId="0" applyFont="1" applyFill="1" applyBorder="1" applyAlignment="1">
      <alignment horizontal="center"/>
    </xf>
    <xf numFmtId="0" fontId="2" fillId="4" borderId="5" xfId="0" applyFont="1" applyFill="1" applyBorder="1" applyAlignment="1">
      <alignment horizontal="center" vertical="center"/>
    </xf>
    <xf numFmtId="0" fontId="5" fillId="4" borderId="5" xfId="0" applyFont="1" applyFill="1" applyBorder="1" applyAlignment="1">
      <alignment horizontal="center"/>
    </xf>
    <xf numFmtId="49" fontId="2" fillId="4" borderId="5" xfId="0" applyNumberFormat="1" applyFont="1" applyFill="1" applyBorder="1" applyAlignment="1" applyProtection="1">
      <alignment horizontal="right" vertical="center"/>
    </xf>
    <xf numFmtId="0" fontId="8" fillId="3" borderId="0" xfId="0" applyFont="1" applyFill="1" applyAlignment="1">
      <alignment horizontal="right"/>
    </xf>
    <xf numFmtId="0" fontId="8" fillId="3" borderId="1" xfId="0" applyFont="1" applyFill="1" applyBorder="1" applyAlignment="1">
      <alignment vertical="center"/>
    </xf>
    <xf numFmtId="0" fontId="8" fillId="3" borderId="1" xfId="0" applyFont="1" applyFill="1" applyBorder="1" applyAlignment="1" applyProtection="1">
      <alignment horizontal="left" vertical="center" wrapText="1"/>
      <protection locked="0"/>
    </xf>
    <xf numFmtId="10" fontId="8" fillId="3" borderId="1" xfId="0" applyNumberFormat="1" applyFont="1" applyFill="1" applyBorder="1" applyAlignment="1" applyProtection="1">
      <alignment vertical="center"/>
      <protection locked="0"/>
    </xf>
    <xf numFmtId="0" fontId="8" fillId="3" borderId="1" xfId="0" applyFont="1" applyFill="1" applyBorder="1" applyAlignment="1" applyProtection="1">
      <alignment vertical="center"/>
      <protection locked="0"/>
    </xf>
    <xf numFmtId="164" fontId="8" fillId="3" borderId="1" xfId="0" applyNumberFormat="1" applyFont="1" applyFill="1" applyBorder="1" applyAlignment="1">
      <alignment horizontal="right" vertical="center"/>
    </xf>
    <xf numFmtId="0" fontId="8" fillId="3" borderId="0" xfId="0" applyFont="1" applyFill="1" applyAlignment="1">
      <alignment vertical="center"/>
    </xf>
    <xf numFmtId="0" fontId="8" fillId="3" borderId="0" xfId="0" applyFont="1" applyFill="1" applyBorder="1" applyAlignment="1">
      <alignment horizontal="center" vertical="center"/>
    </xf>
    <xf numFmtId="49" fontId="0" fillId="3" borderId="4" xfId="0" applyNumberFormat="1" applyFill="1" applyBorder="1" applyAlignment="1" applyProtection="1">
      <alignment horizontal="left" vertical="center" wrapText="1"/>
      <protection locked="0"/>
    </xf>
    <xf numFmtId="49" fontId="0" fillId="3" borderId="5" xfId="0" applyNumberFormat="1" applyFill="1" applyBorder="1" applyAlignment="1" applyProtection="1">
      <alignment horizontal="left" vertical="center" wrapText="1"/>
      <protection locked="0"/>
    </xf>
    <xf numFmtId="49" fontId="4" fillId="3" borderId="4" xfId="0" applyNumberFormat="1" applyFont="1" applyFill="1" applyBorder="1" applyAlignment="1" applyProtection="1">
      <alignment horizontal="left" vertical="center" wrapText="1"/>
      <protection locked="0"/>
    </xf>
    <xf numFmtId="49" fontId="4" fillId="3" borderId="1" xfId="0" applyNumberFormat="1" applyFont="1" applyFill="1" applyBorder="1" applyAlignment="1" applyProtection="1">
      <alignment horizontal="left" vertical="center" wrapText="1"/>
      <protection locked="0"/>
    </xf>
    <xf numFmtId="49" fontId="0" fillId="3" borderId="1" xfId="0" applyNumberFormat="1" applyFill="1" applyBorder="1" applyAlignment="1" applyProtection="1">
      <alignment horizontal="left" vertical="center" wrapText="1"/>
      <protection locked="0"/>
    </xf>
    <xf numFmtId="0" fontId="4" fillId="3" borderId="0" xfId="2" applyFill="1"/>
    <xf numFmtId="0" fontId="8" fillId="6" borderId="18" xfId="2" applyFont="1" applyFill="1" applyBorder="1" applyAlignment="1">
      <alignment vertical="top" wrapText="1"/>
    </xf>
    <xf numFmtId="0" fontId="8" fillId="6" borderId="10" xfId="2" applyFont="1" applyFill="1" applyBorder="1" applyAlignment="1">
      <alignment vertical="top" wrapText="1"/>
    </xf>
    <xf numFmtId="0" fontId="8" fillId="6" borderId="17" xfId="2" applyFont="1" applyFill="1" applyBorder="1" applyAlignment="1">
      <alignment vertical="top" wrapText="1"/>
    </xf>
    <xf numFmtId="0" fontId="4" fillId="6" borderId="16" xfId="2" applyFill="1" applyBorder="1"/>
    <xf numFmtId="0" fontId="4" fillId="6" borderId="0" xfId="2" applyFill="1" applyBorder="1"/>
    <xf numFmtId="0" fontId="4" fillId="6" borderId="15" xfId="2" applyFill="1" applyBorder="1"/>
    <xf numFmtId="0" fontId="12" fillId="6" borderId="15" xfId="2" applyFont="1" applyFill="1" applyBorder="1"/>
    <xf numFmtId="0" fontId="4" fillId="6" borderId="14" xfId="2" applyFill="1" applyBorder="1"/>
    <xf numFmtId="0" fontId="4" fillId="6" borderId="13" xfId="2" applyFill="1" applyBorder="1"/>
    <xf numFmtId="0" fontId="4" fillId="6" borderId="12" xfId="2" applyFill="1" applyBorder="1"/>
    <xf numFmtId="0" fontId="4" fillId="3" borderId="0" xfId="2" applyFill="1" applyAlignment="1">
      <alignment vertical="center"/>
    </xf>
    <xf numFmtId="49" fontId="2" fillId="4" borderId="5" xfId="2" applyNumberFormat="1" applyFont="1" applyFill="1" applyBorder="1" applyAlignment="1" applyProtection="1">
      <alignment horizontal="right" vertical="center"/>
    </xf>
    <xf numFmtId="0" fontId="3" fillId="4" borderId="1" xfId="2" applyFont="1" applyFill="1" applyBorder="1" applyAlignment="1">
      <alignment horizontal="center"/>
    </xf>
    <xf numFmtId="0" fontId="3" fillId="4" borderId="5" xfId="2" applyFont="1" applyFill="1" applyBorder="1" applyAlignment="1">
      <alignment horizontal="center"/>
    </xf>
    <xf numFmtId="0" fontId="2" fillId="4" borderId="1" xfId="2" applyFont="1" applyFill="1" applyBorder="1" applyAlignment="1">
      <alignment horizontal="center" vertical="center"/>
    </xf>
    <xf numFmtId="0" fontId="2" fillId="4" borderId="5" xfId="2" applyFont="1" applyFill="1" applyBorder="1" applyAlignment="1">
      <alignment horizontal="center" vertical="center"/>
    </xf>
    <xf numFmtId="0" fontId="4" fillId="3" borderId="0" xfId="2" applyFill="1" applyBorder="1"/>
    <xf numFmtId="0" fontId="1" fillId="3" borderId="0" xfId="2" applyFont="1" applyFill="1"/>
    <xf numFmtId="0" fontId="0" fillId="3" borderId="0" xfId="0" applyFill="1" applyAlignment="1">
      <alignment horizontal="left" wrapText="1"/>
    </xf>
    <xf numFmtId="0" fontId="11" fillId="5" borderId="0" xfId="0" applyFont="1" applyFill="1" applyAlignment="1">
      <alignment horizontal="center"/>
    </xf>
    <xf numFmtId="0" fontId="4" fillId="3" borderId="0" xfId="0" applyFont="1" applyFill="1" applyAlignment="1">
      <alignment horizontal="left" wrapText="1"/>
    </xf>
    <xf numFmtId="0" fontId="8" fillId="4" borderId="8" xfId="3" applyFont="1" applyFill="1" applyBorder="1" applyAlignment="1" applyProtection="1"/>
    <xf numFmtId="0" fontId="8" fillId="4" borderId="20" xfId="3" applyFont="1" applyFill="1" applyBorder="1" applyAlignment="1" applyProtection="1"/>
    <xf numFmtId="0" fontId="10" fillId="4" borderId="20" xfId="1" applyFont="1" applyFill="1" applyBorder="1" applyAlignment="1" applyProtection="1">
      <alignment vertical="top" wrapText="1"/>
    </xf>
    <xf numFmtId="0" fontId="14" fillId="4" borderId="7" xfId="1" applyFont="1" applyFill="1" applyBorder="1" applyAlignment="1" applyProtection="1">
      <alignment wrapText="1"/>
    </xf>
    <xf numFmtId="0" fontId="8" fillId="3" borderId="0" xfId="0" applyFont="1" applyFill="1" applyProtection="1"/>
    <xf numFmtId="0" fontId="8" fillId="4" borderId="0" xfId="0" applyFont="1" applyFill="1" applyBorder="1" applyProtection="1"/>
    <xf numFmtId="0" fontId="10" fillId="4" borderId="0" xfId="1" applyFont="1" applyFill="1" applyBorder="1" applyProtection="1"/>
    <xf numFmtId="0" fontId="10" fillId="4" borderId="22" xfId="1" applyFont="1" applyFill="1" applyBorder="1" applyProtection="1"/>
    <xf numFmtId="0" fontId="10" fillId="3" borderId="0" xfId="1" applyFont="1" applyFill="1" applyBorder="1" applyProtection="1"/>
    <xf numFmtId="0" fontId="4" fillId="3" borderId="0" xfId="0" applyFont="1" applyFill="1" applyProtection="1"/>
    <xf numFmtId="0" fontId="8" fillId="3" borderId="8" xfId="0" applyFont="1" applyFill="1" applyBorder="1" applyAlignment="1" applyProtection="1">
      <alignment vertical="top"/>
    </xf>
    <xf numFmtId="0" fontId="8" fillId="3" borderId="20" xfId="0" applyFont="1" applyFill="1" applyBorder="1" applyAlignment="1" applyProtection="1">
      <alignment vertical="top"/>
    </xf>
    <xf numFmtId="0" fontId="8" fillId="3" borderId="20" xfId="0" applyFont="1" applyFill="1" applyBorder="1" applyProtection="1"/>
    <xf numFmtId="0" fontId="10" fillId="3" borderId="20" xfId="1" applyFont="1" applyFill="1" applyBorder="1" applyProtection="1"/>
    <xf numFmtId="0" fontId="10" fillId="3" borderId="7" xfId="1" applyFont="1" applyFill="1" applyBorder="1" applyProtection="1"/>
    <xf numFmtId="0" fontId="17" fillId="3" borderId="21" xfId="0" applyFont="1" applyFill="1" applyBorder="1" applyAlignment="1" applyProtection="1">
      <alignment horizontal="right" vertical="top"/>
    </xf>
    <xf numFmtId="0" fontId="8" fillId="3" borderId="21" xfId="0" applyFont="1" applyFill="1" applyBorder="1" applyAlignment="1" applyProtection="1">
      <alignment vertical="top"/>
    </xf>
    <xf numFmtId="0" fontId="8" fillId="3" borderId="0" xfId="0" applyFont="1" applyFill="1" applyBorder="1" applyAlignment="1" applyProtection="1">
      <alignment vertical="top" wrapText="1"/>
    </xf>
    <xf numFmtId="0" fontId="8" fillId="3" borderId="0" xfId="0" applyFont="1" applyFill="1" applyBorder="1" applyProtection="1"/>
    <xf numFmtId="0" fontId="10" fillId="3" borderId="22" xfId="1" applyFont="1" applyFill="1" applyBorder="1" applyProtection="1"/>
    <xf numFmtId="0" fontId="8" fillId="3" borderId="11" xfId="0" applyFont="1" applyFill="1" applyBorder="1" applyAlignment="1" applyProtection="1">
      <alignment vertical="top"/>
    </xf>
    <xf numFmtId="0" fontId="8" fillId="3" borderId="6" xfId="0" applyFont="1" applyFill="1" applyBorder="1" applyAlignment="1" applyProtection="1">
      <alignment vertical="top" wrapText="1"/>
    </xf>
    <xf numFmtId="0" fontId="8" fillId="3" borderId="6" xfId="0" applyFont="1" applyFill="1" applyBorder="1" applyProtection="1"/>
    <xf numFmtId="0" fontId="10" fillId="3" borderId="6" xfId="1" applyFont="1" applyFill="1" applyBorder="1" applyProtection="1"/>
    <xf numFmtId="0" fontId="10" fillId="3" borderId="9" xfId="1" applyFont="1" applyFill="1" applyBorder="1" applyProtection="1"/>
    <xf numFmtId="0" fontId="17" fillId="3" borderId="21" xfId="0" applyFont="1" applyFill="1" applyBorder="1" applyAlignment="1" applyProtection="1">
      <alignment horizontal="left" vertical="top"/>
    </xf>
    <xf numFmtId="0" fontId="8" fillId="3" borderId="0" xfId="0" applyFont="1" applyFill="1" applyBorder="1" applyAlignment="1" applyProtection="1">
      <alignment vertical="top"/>
    </xf>
    <xf numFmtId="0" fontId="8" fillId="3" borderId="6" xfId="0" applyFont="1" applyFill="1" applyBorder="1" applyAlignment="1" applyProtection="1">
      <alignment vertical="top"/>
    </xf>
    <xf numFmtId="0" fontId="0" fillId="3" borderId="0" xfId="0" applyFill="1" applyBorder="1" applyAlignment="1">
      <alignment horizontal="left" wrapText="1"/>
    </xf>
    <xf numFmtId="0" fontId="8" fillId="4" borderId="6" xfId="0" applyFont="1" applyFill="1" applyBorder="1" applyProtection="1"/>
    <xf numFmtId="0" fontId="10" fillId="4" borderId="6" xfId="1" applyFont="1" applyFill="1" applyBorder="1" applyProtection="1"/>
    <xf numFmtId="0" fontId="10" fillId="4" borderId="9" xfId="1" applyFont="1" applyFill="1" applyBorder="1" applyProtection="1"/>
    <xf numFmtId="0" fontId="0" fillId="3" borderId="0" xfId="0" applyFill="1" applyBorder="1" applyAlignment="1">
      <alignment horizontal="left" vertical="center"/>
    </xf>
    <xf numFmtId="164" fontId="4" fillId="3" borderId="0" xfId="0" applyNumberFormat="1" applyFont="1" applyFill="1" applyBorder="1" applyAlignment="1">
      <alignment vertical="center"/>
    </xf>
    <xf numFmtId="164" fontId="4" fillId="3" borderId="1" xfId="0" applyNumberFormat="1" applyFont="1" applyFill="1" applyBorder="1" applyAlignment="1">
      <alignment horizontal="right" vertical="center"/>
    </xf>
    <xf numFmtId="49" fontId="2" fillId="4" borderId="1" xfId="0" applyNumberFormat="1" applyFont="1" applyFill="1" applyBorder="1" applyAlignment="1" applyProtection="1">
      <alignment horizontal="right" vertical="center"/>
    </xf>
    <xf numFmtId="0" fontId="4" fillId="5" borderId="0" xfId="2" applyFill="1" applyBorder="1"/>
    <xf numFmtId="0" fontId="4" fillId="5" borderId="0" xfId="2" applyFill="1"/>
    <xf numFmtId="0" fontId="8" fillId="5" borderId="0" xfId="2" applyFont="1" applyFill="1" applyBorder="1" applyAlignment="1">
      <alignment vertical="top" wrapText="1"/>
    </xf>
    <xf numFmtId="0" fontId="8" fillId="5" borderId="15" xfId="2" applyFont="1" applyFill="1" applyBorder="1" applyAlignment="1">
      <alignment vertical="top" wrapText="1"/>
    </xf>
    <xf numFmtId="0" fontId="4" fillId="3" borderId="0" xfId="2" applyFill="1" applyAlignment="1"/>
    <xf numFmtId="0" fontId="4" fillId="3" borderId="0" xfId="0" applyFont="1" applyFill="1" applyBorder="1" applyAlignment="1" applyProtection="1">
      <alignment horizontal="left"/>
    </xf>
    <xf numFmtId="0" fontId="0" fillId="3" borderId="0" xfId="0" applyFill="1" applyBorder="1" applyAlignment="1" applyProtection="1">
      <alignment horizontal="left"/>
    </xf>
    <xf numFmtId="0" fontId="8" fillId="6" borderId="15" xfId="2" applyFont="1" applyFill="1" applyBorder="1" applyAlignment="1">
      <alignment horizontal="left" vertical="top" wrapText="1"/>
    </xf>
    <xf numFmtId="0" fontId="8" fillId="6" borderId="0" xfId="2" applyFont="1" applyFill="1" applyBorder="1" applyAlignment="1">
      <alignment horizontal="left" vertical="top" wrapText="1"/>
    </xf>
    <xf numFmtId="0" fontId="8" fillId="6" borderId="16" xfId="2" applyFont="1" applyFill="1" applyBorder="1" applyAlignment="1">
      <alignment horizontal="left" vertical="top" wrapText="1"/>
    </xf>
    <xf numFmtId="0" fontId="0" fillId="3" borderId="0" xfId="0" applyFill="1" applyBorder="1" applyAlignment="1">
      <alignment horizontal="left"/>
    </xf>
    <xf numFmtId="0" fontId="3" fillId="4" borderId="4" xfId="0" applyFont="1" applyFill="1" applyBorder="1" applyAlignment="1">
      <alignment horizontal="center"/>
    </xf>
    <xf numFmtId="0" fontId="8" fillId="6" borderId="15" xfId="0" applyFont="1" applyFill="1" applyBorder="1" applyAlignment="1">
      <alignment horizontal="left" vertical="top" wrapText="1"/>
    </xf>
    <xf numFmtId="0" fontId="13" fillId="6" borderId="0" xfId="0" applyFont="1" applyFill="1" applyBorder="1" applyAlignment="1">
      <alignment horizontal="left" vertical="top" wrapText="1"/>
    </xf>
    <xf numFmtId="0" fontId="13" fillId="6" borderId="16" xfId="0" applyFont="1" applyFill="1" applyBorder="1" applyAlignment="1">
      <alignment horizontal="left" vertical="top" wrapText="1"/>
    </xf>
    <xf numFmtId="0" fontId="0" fillId="0" borderId="0" xfId="0" applyAlignment="1">
      <alignment horizontal="center"/>
    </xf>
    <xf numFmtId="0" fontId="0" fillId="0" borderId="1" xfId="0" applyBorder="1" applyAlignment="1">
      <alignment horizontal="center"/>
    </xf>
    <xf numFmtId="0" fontId="0" fillId="0" borderId="0" xfId="0" applyBorder="1" applyAlignment="1">
      <alignment horizontal="center"/>
    </xf>
    <xf numFmtId="0" fontId="4" fillId="0" borderId="0" xfId="0" applyFont="1" applyAlignment="1">
      <alignment horizontal="center"/>
    </xf>
    <xf numFmtId="3" fontId="8" fillId="3" borderId="1" xfId="0" applyNumberFormat="1" applyFont="1" applyFill="1" applyBorder="1" applyAlignment="1">
      <alignment horizontal="right" vertical="center"/>
    </xf>
    <xf numFmtId="3" fontId="0" fillId="0" borderId="0" xfId="0" applyNumberFormat="1" applyAlignment="1">
      <alignment horizontal="center"/>
    </xf>
    <xf numFmtId="14" fontId="0" fillId="3" borderId="6" xfId="0" applyNumberFormat="1" applyFill="1" applyBorder="1" applyAlignment="1" applyProtection="1">
      <alignment horizontal="left" wrapText="1"/>
      <protection locked="0"/>
    </xf>
    <xf numFmtId="0" fontId="17" fillId="5" borderId="21" xfId="0" applyFont="1" applyFill="1" applyBorder="1" applyAlignment="1" applyProtection="1">
      <alignment horizontal="right" vertical="top"/>
    </xf>
    <xf numFmtId="0" fontId="8" fillId="5" borderId="11" xfId="0" applyFont="1" applyFill="1" applyBorder="1" applyAlignment="1" applyProtection="1">
      <alignment vertical="top"/>
    </xf>
    <xf numFmtId="0" fontId="8" fillId="5" borderId="6" xfId="0" applyFont="1" applyFill="1" applyBorder="1" applyAlignment="1" applyProtection="1">
      <alignment vertical="top"/>
    </xf>
    <xf numFmtId="0" fontId="8" fillId="5" borderId="6" xfId="0" applyFont="1" applyFill="1" applyBorder="1" applyAlignment="1" applyProtection="1">
      <alignment vertical="top" wrapText="1"/>
    </xf>
    <xf numFmtId="0" fontId="8" fillId="5" borderId="6" xfId="0" applyFont="1" applyFill="1" applyBorder="1" applyProtection="1"/>
    <xf numFmtId="0" fontId="10" fillId="5" borderId="6" xfId="1" applyFont="1" applyFill="1" applyBorder="1" applyProtection="1"/>
    <xf numFmtId="0" fontId="10" fillId="5" borderId="9" xfId="1" applyFont="1" applyFill="1" applyBorder="1" applyProtection="1"/>
    <xf numFmtId="164" fontId="0" fillId="3" borderId="5" xfId="0" applyNumberFormat="1" applyFill="1" applyBorder="1" applyAlignment="1" applyProtection="1">
      <alignment horizontal="right" vertical="center"/>
      <protection locked="0"/>
    </xf>
    <xf numFmtId="164" fontId="0" fillId="3" borderId="1" xfId="0" applyNumberFormat="1" applyFill="1" applyBorder="1" applyAlignment="1" applyProtection="1">
      <alignment horizontal="right" vertical="center"/>
      <protection locked="0"/>
    </xf>
    <xf numFmtId="164" fontId="2" fillId="3" borderId="5" xfId="0" applyNumberFormat="1" applyFont="1" applyFill="1" applyBorder="1" applyAlignment="1">
      <alignment horizontal="right" vertical="center"/>
    </xf>
    <xf numFmtId="164" fontId="2" fillId="3" borderId="1" xfId="0" applyNumberFormat="1" applyFont="1" applyFill="1" applyBorder="1" applyAlignment="1">
      <alignment horizontal="right" vertical="center"/>
    </xf>
    <xf numFmtId="49" fontId="4" fillId="3" borderId="5" xfId="2" applyNumberFormat="1" applyFont="1" applyFill="1" applyBorder="1" applyAlignment="1" applyProtection="1">
      <alignment horizontal="left" vertical="center" wrapText="1"/>
      <protection locked="0"/>
    </xf>
    <xf numFmtId="49" fontId="4" fillId="3" borderId="5" xfId="2" applyNumberFormat="1" applyFill="1" applyBorder="1" applyAlignment="1" applyProtection="1">
      <alignment horizontal="left" vertical="center" wrapText="1"/>
      <protection locked="0"/>
    </xf>
    <xf numFmtId="164" fontId="2" fillId="3" borderId="5" xfId="2" applyNumberFormat="1" applyFont="1" applyFill="1" applyBorder="1" applyAlignment="1">
      <alignment horizontal="right" vertical="center"/>
    </xf>
    <xf numFmtId="164" fontId="2" fillId="3" borderId="1" xfId="2" applyNumberFormat="1" applyFont="1" applyFill="1" applyBorder="1" applyAlignment="1">
      <alignment horizontal="right" vertical="center"/>
    </xf>
    <xf numFmtId="164" fontId="4" fillId="3" borderId="5" xfId="2" applyNumberFormat="1" applyFill="1" applyBorder="1" applyAlignment="1" applyProtection="1">
      <alignment horizontal="right" vertical="center"/>
      <protection locked="0"/>
    </xf>
    <xf numFmtId="164" fontId="4" fillId="3" borderId="1" xfId="2" applyNumberFormat="1" applyFill="1" applyBorder="1" applyAlignment="1" applyProtection="1">
      <alignment horizontal="right" vertical="center"/>
      <protection locked="0"/>
    </xf>
    <xf numFmtId="0" fontId="8" fillId="3" borderId="6" xfId="0" applyFont="1" applyFill="1" applyBorder="1" applyAlignment="1" applyProtection="1">
      <alignment horizontal="center" vertical="center"/>
      <protection locked="0"/>
    </xf>
    <xf numFmtId="164" fontId="4" fillId="3" borderId="1" xfId="0" applyNumberFormat="1" applyFont="1" applyFill="1" applyBorder="1" applyAlignment="1" applyProtection="1">
      <alignment horizontal="right" vertical="center"/>
      <protection locked="0"/>
    </xf>
    <xf numFmtId="2" fontId="4" fillId="3" borderId="1" xfId="0" applyNumberFormat="1" applyFont="1" applyFill="1" applyBorder="1" applyAlignment="1" applyProtection="1">
      <alignment horizontal="right" vertical="center"/>
    </xf>
    <xf numFmtId="2" fontId="4" fillId="3" borderId="1" xfId="0" applyNumberFormat="1" applyFont="1" applyFill="1" applyBorder="1" applyAlignment="1">
      <alignment horizontal="right" vertical="center"/>
    </xf>
    <xf numFmtId="164" fontId="0" fillId="3" borderId="1" xfId="0" applyNumberFormat="1" applyFill="1" applyBorder="1" applyAlignment="1" applyProtection="1">
      <alignment horizontal="right" vertical="center"/>
    </xf>
    <xf numFmtId="0" fontId="0" fillId="3" borderId="1" xfId="0"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4" fillId="6" borderId="2" xfId="0" applyFont="1" applyFill="1" applyBorder="1" applyAlignment="1">
      <alignment horizontal="center" vertical="center" wrapText="1"/>
    </xf>
    <xf numFmtId="0" fontId="0" fillId="5" borderId="2" xfId="0" applyFill="1" applyBorder="1" applyAlignment="1">
      <alignment horizontal="center"/>
    </xf>
    <xf numFmtId="0" fontId="0" fillId="5" borderId="1" xfId="0" applyFill="1" applyBorder="1" applyAlignment="1">
      <alignment horizontal="center"/>
    </xf>
    <xf numFmtId="0" fontId="4" fillId="0" borderId="0" xfId="0" applyFont="1" applyAlignment="1">
      <alignment horizontal="left"/>
    </xf>
    <xf numFmtId="0" fontId="4" fillId="6" borderId="23" xfId="0" applyFont="1" applyFill="1" applyBorder="1" applyAlignment="1">
      <alignment horizontal="center" vertical="center" wrapText="1"/>
    </xf>
    <xf numFmtId="49" fontId="4" fillId="3" borderId="5" xfId="0" applyNumberFormat="1" applyFont="1" applyFill="1" applyBorder="1" applyAlignment="1" applyProtection="1">
      <alignment horizontal="left" vertical="center" wrapText="1"/>
      <protection locked="0"/>
    </xf>
    <xf numFmtId="0" fontId="11" fillId="7" borderId="0" xfId="4" applyFont="1" applyFill="1" applyAlignment="1">
      <alignment horizontal="center" vertical="center"/>
    </xf>
    <xf numFmtId="0" fontId="1" fillId="3" borderId="0" xfId="0" applyFont="1" applyFill="1" applyAlignment="1">
      <alignment horizontal="center"/>
    </xf>
    <xf numFmtId="0" fontId="8" fillId="3" borderId="0" xfId="0" applyFont="1" applyFill="1" applyBorder="1" applyAlignment="1" applyProtection="1">
      <alignment horizontal="left" vertical="top" wrapText="1"/>
    </xf>
    <xf numFmtId="0" fontId="8" fillId="3" borderId="22" xfId="0" applyFont="1" applyFill="1" applyBorder="1" applyAlignment="1" applyProtection="1">
      <alignment horizontal="left" vertical="top" wrapText="1"/>
    </xf>
    <xf numFmtId="0" fontId="4" fillId="3" borderId="0" xfId="0" applyFont="1" applyFill="1" applyAlignment="1">
      <alignment horizontal="left" wrapText="1"/>
    </xf>
    <xf numFmtId="0" fontId="0" fillId="3" borderId="0" xfId="0" applyFill="1" applyAlignment="1">
      <alignment horizontal="left"/>
    </xf>
    <xf numFmtId="0" fontId="4" fillId="3" borderId="6" xfId="0" applyFont="1" applyFill="1" applyBorder="1" applyAlignment="1" applyProtection="1">
      <alignment horizontal="left"/>
      <protection locked="0"/>
    </xf>
    <xf numFmtId="0" fontId="0" fillId="3" borderId="6" xfId="0" applyFill="1" applyBorder="1" applyAlignment="1" applyProtection="1">
      <alignment horizontal="left"/>
      <protection locked="0"/>
    </xf>
    <xf numFmtId="0" fontId="12" fillId="3" borderId="0" xfId="0" applyFont="1" applyFill="1" applyAlignment="1">
      <alignment horizontal="center"/>
    </xf>
    <xf numFmtId="0" fontId="8" fillId="3" borderId="21" xfId="0" applyFont="1" applyFill="1" applyBorder="1" applyAlignment="1" applyProtection="1">
      <alignment horizontal="left" vertical="top"/>
    </xf>
    <xf numFmtId="0" fontId="8" fillId="3" borderId="0" xfId="0" applyFont="1" applyFill="1" applyBorder="1" applyAlignment="1" applyProtection="1">
      <alignment horizontal="left" vertical="top"/>
    </xf>
    <xf numFmtId="0" fontId="8" fillId="3" borderId="22" xfId="0" applyFont="1" applyFill="1" applyBorder="1" applyAlignment="1" applyProtection="1">
      <alignment horizontal="left" vertical="top"/>
    </xf>
    <xf numFmtId="0" fontId="12" fillId="4" borderId="11" xfId="0" applyFont="1" applyFill="1" applyBorder="1" applyAlignment="1" applyProtection="1">
      <alignment horizontal="left" vertical="top"/>
    </xf>
    <xf numFmtId="0" fontId="12" fillId="4" borderId="6" xfId="0" applyFont="1" applyFill="1" applyBorder="1" applyAlignment="1" applyProtection="1">
      <alignment horizontal="left" vertical="top"/>
    </xf>
    <xf numFmtId="0" fontId="8" fillId="5" borderId="0" xfId="0" applyFont="1" applyFill="1" applyBorder="1" applyAlignment="1" applyProtection="1">
      <alignment horizontal="left" vertical="top" wrapText="1"/>
    </xf>
    <xf numFmtId="0" fontId="8" fillId="5" borderId="22" xfId="0" applyFont="1" applyFill="1" applyBorder="1" applyAlignment="1" applyProtection="1">
      <alignment horizontal="left" vertical="top" wrapText="1"/>
    </xf>
    <xf numFmtId="0" fontId="12" fillId="4" borderId="21" xfId="0" applyFont="1" applyFill="1" applyBorder="1" applyAlignment="1" applyProtection="1">
      <alignment horizontal="left" vertical="top"/>
    </xf>
    <xf numFmtId="0" fontId="12" fillId="4" borderId="0" xfId="0" applyFont="1" applyFill="1" applyBorder="1" applyAlignment="1" applyProtection="1">
      <alignment horizontal="left" vertical="top"/>
    </xf>
    <xf numFmtId="0" fontId="2" fillId="3" borderId="5"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4" fillId="3" borderId="5" xfId="0" applyFont="1" applyFill="1" applyBorder="1" applyAlignment="1">
      <alignment horizontal="left" vertical="center"/>
    </xf>
    <xf numFmtId="0" fontId="0" fillId="3" borderId="3" xfId="0" applyFill="1" applyBorder="1" applyAlignment="1">
      <alignment horizontal="left" vertical="center"/>
    </xf>
    <xf numFmtId="0" fontId="0" fillId="3" borderId="4" xfId="0" applyFill="1" applyBorder="1" applyAlignment="1">
      <alignment horizontal="left" vertical="center"/>
    </xf>
    <xf numFmtId="0" fontId="0" fillId="3" borderId="0" xfId="0" applyFill="1" applyBorder="1" applyAlignment="1">
      <alignment horizontal="left"/>
    </xf>
    <xf numFmtId="0" fontId="0" fillId="3" borderId="0" xfId="0" applyFill="1" applyAlignment="1">
      <alignment horizontal="left" wrapText="1"/>
    </xf>
    <xf numFmtId="0" fontId="3" fillId="4" borderId="5" xfId="0" applyFont="1" applyFill="1" applyBorder="1" applyAlignment="1">
      <alignment horizontal="center"/>
    </xf>
    <xf numFmtId="0" fontId="3" fillId="4" borderId="3" xfId="0" applyFont="1" applyFill="1" applyBorder="1" applyAlignment="1">
      <alignment horizontal="center"/>
    </xf>
    <xf numFmtId="0" fontId="3" fillId="4" borderId="4" xfId="0" applyFont="1" applyFill="1" applyBorder="1" applyAlignment="1">
      <alignment horizontal="center"/>
    </xf>
    <xf numFmtId="0" fontId="2" fillId="4" borderId="5"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5" fillId="4" borderId="5" xfId="0" applyFont="1" applyFill="1" applyBorder="1" applyAlignment="1">
      <alignment horizontal="center"/>
    </xf>
    <xf numFmtId="0" fontId="5" fillId="4" borderId="3" xfId="0" applyFont="1" applyFill="1" applyBorder="1" applyAlignment="1">
      <alignment horizontal="center"/>
    </xf>
    <xf numFmtId="0" fontId="5" fillId="4" borderId="4" xfId="0" applyFont="1" applyFill="1" applyBorder="1" applyAlignment="1">
      <alignment horizontal="center"/>
    </xf>
    <xf numFmtId="0" fontId="0" fillId="3" borderId="5" xfId="0" applyFill="1" applyBorder="1" applyAlignment="1">
      <alignment horizontal="left" vertical="center"/>
    </xf>
    <xf numFmtId="0" fontId="8" fillId="6" borderId="15" xfId="2" applyFont="1" applyFill="1" applyBorder="1" applyAlignment="1">
      <alignment horizontal="left" vertical="top" wrapText="1"/>
    </xf>
    <xf numFmtId="0" fontId="8" fillId="6" borderId="0" xfId="2" applyFont="1" applyFill="1" applyBorder="1" applyAlignment="1">
      <alignment horizontal="left" vertical="top" wrapText="1"/>
    </xf>
    <xf numFmtId="0" fontId="8" fillId="6" borderId="16" xfId="2" applyFont="1" applyFill="1" applyBorder="1" applyAlignment="1">
      <alignment horizontal="left" vertical="top" wrapText="1"/>
    </xf>
    <xf numFmtId="0" fontId="8" fillId="6" borderId="17" xfId="2" applyFont="1" applyFill="1" applyBorder="1" applyAlignment="1">
      <alignment horizontal="left" vertical="top" wrapText="1"/>
    </xf>
    <xf numFmtId="0" fontId="8" fillId="6" borderId="10" xfId="2" applyFont="1" applyFill="1" applyBorder="1" applyAlignment="1">
      <alignment horizontal="left" vertical="top" wrapText="1"/>
    </xf>
    <xf numFmtId="0" fontId="8" fillId="6" borderId="18" xfId="2" applyFont="1" applyFill="1" applyBorder="1" applyAlignment="1">
      <alignment horizontal="left" vertical="top" wrapText="1"/>
    </xf>
    <xf numFmtId="0" fontId="4" fillId="3" borderId="0" xfId="2" applyFill="1" applyAlignment="1">
      <alignment horizontal="left"/>
    </xf>
    <xf numFmtId="0" fontId="8" fillId="6" borderId="15" xfId="0" applyFont="1" applyFill="1" applyBorder="1" applyAlignment="1">
      <alignment horizontal="left" vertical="top" wrapText="1"/>
    </xf>
    <xf numFmtId="0" fontId="13" fillId="6" borderId="0" xfId="0" applyFont="1" applyFill="1" applyBorder="1" applyAlignment="1">
      <alignment horizontal="left" vertical="top" wrapText="1"/>
    </xf>
    <xf numFmtId="0" fontId="13" fillId="6" borderId="16" xfId="0" applyFont="1" applyFill="1" applyBorder="1" applyAlignment="1">
      <alignment horizontal="left" vertical="top" wrapText="1"/>
    </xf>
    <xf numFmtId="0" fontId="13" fillId="6" borderId="15" xfId="0" applyFont="1" applyFill="1" applyBorder="1" applyAlignment="1">
      <alignment horizontal="left" vertical="top" wrapText="1"/>
    </xf>
    <xf numFmtId="0" fontId="8" fillId="6" borderId="0" xfId="0" applyFont="1" applyFill="1" applyBorder="1" applyAlignment="1">
      <alignment horizontal="left" vertical="top" wrapText="1"/>
    </xf>
    <xf numFmtId="0" fontId="8" fillId="6" borderId="16" xfId="0" applyFont="1" applyFill="1" applyBorder="1" applyAlignment="1">
      <alignment horizontal="left" vertical="top" wrapText="1"/>
    </xf>
    <xf numFmtId="0" fontId="12" fillId="6" borderId="15" xfId="0" applyFont="1" applyFill="1" applyBorder="1" applyAlignment="1">
      <alignment horizontal="left"/>
    </xf>
    <xf numFmtId="0" fontId="12" fillId="6" borderId="0" xfId="0" applyFont="1" applyFill="1" applyBorder="1" applyAlignment="1">
      <alignment horizontal="left"/>
    </xf>
    <xf numFmtId="0" fontId="12" fillId="6" borderId="16" xfId="0" applyFont="1" applyFill="1" applyBorder="1" applyAlignment="1">
      <alignment horizontal="left"/>
    </xf>
    <xf numFmtId="0" fontId="8" fillId="6" borderId="1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16" xfId="0" applyFont="1" applyFill="1" applyBorder="1" applyAlignment="1">
      <alignment horizontal="left" vertical="center" wrapText="1"/>
    </xf>
    <xf numFmtId="0" fontId="0" fillId="3" borderId="5" xfId="0" applyFill="1" applyBorder="1" applyAlignment="1" applyProtection="1">
      <alignment horizontal="left"/>
    </xf>
    <xf numFmtId="0" fontId="0" fillId="3" borderId="3" xfId="0" applyFill="1" applyBorder="1" applyAlignment="1" applyProtection="1">
      <alignment horizontal="left"/>
    </xf>
    <xf numFmtId="0" fontId="3" fillId="4" borderId="5" xfId="0" applyFont="1" applyFill="1" applyBorder="1" applyAlignment="1" applyProtection="1">
      <alignment horizontal="center"/>
    </xf>
    <xf numFmtId="0" fontId="3" fillId="4" borderId="3" xfId="0" applyFont="1" applyFill="1" applyBorder="1" applyAlignment="1" applyProtection="1">
      <alignment horizontal="center"/>
    </xf>
    <xf numFmtId="0" fontId="4" fillId="6" borderId="17" xfId="2" applyFill="1" applyBorder="1" applyAlignment="1">
      <alignment horizontal="center"/>
    </xf>
    <xf numFmtId="0" fontId="4" fillId="6" borderId="10" xfId="2" applyFill="1" applyBorder="1" applyAlignment="1">
      <alignment horizontal="center"/>
    </xf>
    <xf numFmtId="0" fontId="4" fillId="6" borderId="18" xfId="2" applyFill="1" applyBorder="1" applyAlignment="1">
      <alignment horizontal="center"/>
    </xf>
    <xf numFmtId="0" fontId="3" fillId="4" borderId="4" xfId="0" applyFont="1" applyFill="1" applyBorder="1" applyAlignment="1" applyProtection="1">
      <alignment horizontal="center"/>
    </xf>
    <xf numFmtId="164" fontId="0" fillId="3" borderId="5" xfId="0" applyNumberFormat="1" applyFill="1" applyBorder="1" applyAlignment="1" applyProtection="1">
      <alignment horizontal="right" vertical="center"/>
    </xf>
    <xf numFmtId="164" fontId="0" fillId="3" borderId="4" xfId="0" applyNumberFormat="1" applyFill="1" applyBorder="1" applyAlignment="1" applyProtection="1">
      <alignment horizontal="right" vertical="center"/>
    </xf>
    <xf numFmtId="164" fontId="2" fillId="3" borderId="5" xfId="0" applyNumberFormat="1" applyFont="1" applyFill="1" applyBorder="1" applyAlignment="1" applyProtection="1">
      <alignment horizontal="right" vertical="center"/>
    </xf>
    <xf numFmtId="164" fontId="2" fillId="3" borderId="4" xfId="0" applyNumberFormat="1" applyFont="1" applyFill="1" applyBorder="1" applyAlignment="1" applyProtection="1">
      <alignment horizontal="right" vertical="center"/>
    </xf>
    <xf numFmtId="0" fontId="12" fillId="6" borderId="15" xfId="2" applyFont="1" applyFill="1" applyBorder="1" applyAlignment="1">
      <alignment horizontal="left"/>
    </xf>
    <xf numFmtId="0" fontId="12" fillId="6" borderId="0" xfId="2" applyFont="1" applyFill="1" applyBorder="1" applyAlignment="1">
      <alignment horizontal="left"/>
    </xf>
    <xf numFmtId="0" fontId="12" fillId="6" borderId="16" xfId="2" applyFont="1" applyFill="1" applyBorder="1" applyAlignment="1">
      <alignment horizontal="left"/>
    </xf>
    <xf numFmtId="0" fontId="4" fillId="6" borderId="12" xfId="2" applyFill="1" applyBorder="1" applyAlignment="1">
      <alignment horizontal="center"/>
    </xf>
    <xf numFmtId="0" fontId="4" fillId="6" borderId="13" xfId="2" applyFill="1" applyBorder="1" applyAlignment="1">
      <alignment horizontal="center"/>
    </xf>
    <xf numFmtId="0" fontId="4" fillId="6" borderId="14" xfId="2" applyFill="1" applyBorder="1" applyAlignment="1">
      <alignment horizontal="center"/>
    </xf>
    <xf numFmtId="0" fontId="4" fillId="6" borderId="15" xfId="2" applyFill="1" applyBorder="1" applyAlignment="1">
      <alignment horizontal="center"/>
    </xf>
    <xf numFmtId="0" fontId="4" fillId="6" borderId="0" xfId="2" applyFill="1" applyBorder="1" applyAlignment="1">
      <alignment horizontal="center"/>
    </xf>
    <xf numFmtId="0" fontId="4" fillId="6" borderId="16" xfId="2" applyFill="1" applyBorder="1" applyAlignment="1">
      <alignment horizontal="center"/>
    </xf>
    <xf numFmtId="164" fontId="0" fillId="3" borderId="5" xfId="0" applyNumberFormat="1" applyFill="1" applyBorder="1" applyAlignment="1" applyProtection="1">
      <alignment horizontal="right" vertical="center" wrapText="1"/>
    </xf>
    <xf numFmtId="164" fontId="0" fillId="3" borderId="4" xfId="0" applyNumberFormat="1" applyFill="1" applyBorder="1" applyAlignment="1" applyProtection="1">
      <alignment horizontal="right" vertical="center" wrapText="1"/>
    </xf>
    <xf numFmtId="0" fontId="2" fillId="4" borderId="8" xfId="0" applyFont="1" applyFill="1" applyBorder="1" applyAlignment="1" applyProtection="1">
      <alignment horizontal="left" vertical="center"/>
    </xf>
    <xf numFmtId="0" fontId="2" fillId="4" borderId="20" xfId="0" applyFont="1" applyFill="1" applyBorder="1" applyAlignment="1" applyProtection="1">
      <alignment horizontal="left" vertical="center"/>
    </xf>
    <xf numFmtId="0" fontId="2" fillId="4" borderId="7" xfId="0" applyFont="1" applyFill="1" applyBorder="1" applyAlignment="1" applyProtection="1">
      <alignment horizontal="left" vertical="center"/>
    </xf>
    <xf numFmtId="0" fontId="2" fillId="4" borderId="11" xfId="0" applyFont="1" applyFill="1" applyBorder="1" applyAlignment="1" applyProtection="1">
      <alignment horizontal="left" vertical="center"/>
    </xf>
    <xf numFmtId="0" fontId="2" fillId="4" borderId="6" xfId="0" applyFont="1" applyFill="1" applyBorder="1" applyAlignment="1" applyProtection="1">
      <alignment horizontal="left" vertical="center"/>
    </xf>
    <xf numFmtId="0" fontId="2" fillId="4" borderId="9" xfId="0" applyFont="1" applyFill="1" applyBorder="1" applyAlignment="1" applyProtection="1">
      <alignment horizontal="left" vertical="center"/>
    </xf>
    <xf numFmtId="0" fontId="2" fillId="3" borderId="5" xfId="0" applyFont="1" applyFill="1" applyBorder="1" applyAlignment="1" applyProtection="1">
      <alignment horizontal="left"/>
    </xf>
    <xf numFmtId="0" fontId="2" fillId="3" borderId="3" xfId="0" applyFont="1" applyFill="1" applyBorder="1" applyAlignment="1" applyProtection="1">
      <alignment horizontal="left"/>
    </xf>
    <xf numFmtId="0" fontId="0" fillId="2" borderId="20" xfId="0" applyFill="1" applyBorder="1" applyAlignment="1">
      <alignment horizontal="center" vertical="center" wrapText="1"/>
    </xf>
    <xf numFmtId="0" fontId="0" fillId="2" borderId="6" xfId="0" applyFill="1" applyBorder="1" applyAlignment="1">
      <alignment horizontal="center" vertical="center" wrapText="1"/>
    </xf>
  </cellXfs>
  <cellStyles count="5">
    <cellStyle name="Standard" xfId="0" builtinId="0"/>
    <cellStyle name="Standard 2" xfId="2"/>
    <cellStyle name="Standard 3" xfId="4"/>
    <cellStyle name="Standard_Tabelle1" xfId="1"/>
    <cellStyle name="Überschrift 3" xfId="3" builtinId="18"/>
  </cellStyles>
  <dxfs count="1">
    <dxf>
      <font>
        <color theme="0"/>
      </font>
      <fill>
        <patternFill>
          <bgColor theme="0"/>
        </patternFill>
      </fill>
      <border>
        <left/>
        <right/>
        <bottom/>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r1s1\fh\F&#246;rderprogramme%20EU\EFRE%202014-2020\EVI\Formulare%20und%20Muster\Verbundforschung\2015-05-15_EVI_Verbundvorschung_Detaillierte%20Aufstellung%20der%20Aufwendunge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246;rderprogramme%20EU/EFRE%202014-2020/EVI/Formulare%20und%20Muster/Verbundforschung/2017-10-16_EVI_Verbundvorschung_Detaillierte%20Aufstellung%20der%20Aufwendun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ukosten (2)"/>
      <sheetName val="Übersicht"/>
      <sheetName val="Sachaufwendungen"/>
      <sheetName val="Investitionen"/>
      <sheetName val="Baukosten"/>
      <sheetName val="Personalaufwendungen"/>
      <sheetName val="Sachleistungen"/>
      <sheetName val="Grunderwerb"/>
      <sheetName val="Sonstige"/>
      <sheetName val="Grenzen"/>
      <sheetName val="Gesamtübersicht"/>
      <sheetName val="Tabelle1"/>
    </sheetNames>
    <sheetDataSet>
      <sheetData sheetId="0"/>
      <sheetData sheetId="1"/>
      <sheetData sheetId="2"/>
      <sheetData sheetId="3"/>
      <sheetData sheetId="4"/>
      <sheetData sheetId="5"/>
      <sheetData sheetId="6"/>
      <sheetData sheetId="7"/>
      <sheetData sheetId="8"/>
      <sheetData sheetId="9"/>
      <sheetData sheetId="10"/>
      <sheetData sheetId="11">
        <row r="1">
          <cell r="A1" t="str">
            <v>ja</v>
          </cell>
        </row>
        <row r="2">
          <cell r="A2" t="str">
            <v>nein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läuterungen"/>
      <sheetName val="Übersicht"/>
      <sheetName val="Sachaufwendungen"/>
      <sheetName val="Investitionen"/>
      <sheetName val="Baukosten"/>
      <sheetName val="Personalaufwendungen"/>
      <sheetName val="Sachleistungen"/>
      <sheetName val="Grunderwerb"/>
      <sheetName val="Sonstige"/>
      <sheetName val="Gesamtübersicht"/>
      <sheetName val="Tabelle2"/>
    </sheetNames>
    <sheetDataSet>
      <sheetData sheetId="0"/>
      <sheetData sheetId="1"/>
      <sheetData sheetId="2"/>
      <sheetData sheetId="3"/>
      <sheetData sheetId="4"/>
      <sheetData sheetId="5"/>
      <sheetData sheetId="6"/>
      <sheetData sheetId="7"/>
      <sheetData sheetId="8"/>
      <sheetData sheetId="9"/>
      <sheetData sheetId="10">
        <row r="1">
          <cell r="A1" t="str">
            <v>ja</v>
          </cell>
        </row>
        <row r="2">
          <cell r="A2" t="str">
            <v>nein</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tabSelected="1" zoomScaleNormal="100" workbookViewId="0">
      <selection activeCell="C8" sqref="C8:E8"/>
    </sheetView>
  </sheetViews>
  <sheetFormatPr baseColWidth="10" defaultColWidth="11.42578125" defaultRowHeight="12.75" x14ac:dyDescent="0.2"/>
  <cols>
    <col min="1" max="1" width="2.85546875" style="2" customWidth="1"/>
    <col min="2" max="2" width="19.85546875" style="2" customWidth="1"/>
    <col min="3" max="3" width="18.7109375" style="2" customWidth="1"/>
    <col min="4" max="4" width="7.42578125" style="2" customWidth="1"/>
    <col min="5" max="6" width="25.7109375" style="2" customWidth="1"/>
    <col min="7" max="7" width="11.42578125" style="2" customWidth="1"/>
    <col min="8" max="16384" width="11.42578125" style="2"/>
  </cols>
  <sheetData>
    <row r="1" spans="1:9" s="39" customFormat="1" ht="23.25" x14ac:dyDescent="0.2">
      <c r="A1" s="188" t="s">
        <v>33</v>
      </c>
      <c r="B1" s="188"/>
      <c r="C1" s="188"/>
      <c r="D1" s="188"/>
      <c r="E1" s="188"/>
      <c r="F1" s="188"/>
      <c r="G1" s="188"/>
      <c r="H1" s="188"/>
      <c r="I1" s="188"/>
    </row>
    <row r="2" spans="1:9" s="39" customFormat="1" ht="15" customHeight="1" x14ac:dyDescent="0.35">
      <c r="A2" s="98"/>
      <c r="B2" s="98"/>
      <c r="C2" s="98"/>
      <c r="D2" s="98"/>
      <c r="E2" s="98"/>
      <c r="F2" s="98"/>
    </row>
    <row r="3" spans="1:9" ht="18" x14ac:dyDescent="0.25">
      <c r="A3" s="189" t="s">
        <v>38</v>
      </c>
      <c r="B3" s="189"/>
      <c r="C3" s="189"/>
      <c r="D3" s="189"/>
      <c r="E3" s="189"/>
      <c r="F3" s="189"/>
      <c r="G3" s="189"/>
      <c r="H3" s="189"/>
      <c r="I3" s="189"/>
    </row>
    <row r="4" spans="1:9" ht="18" x14ac:dyDescent="0.25">
      <c r="A4" s="189" t="s">
        <v>90</v>
      </c>
      <c r="B4" s="189"/>
      <c r="C4" s="189"/>
      <c r="D4" s="189"/>
      <c r="E4" s="189"/>
      <c r="F4" s="189"/>
      <c r="G4" s="189"/>
      <c r="H4" s="189"/>
      <c r="I4" s="189"/>
    </row>
    <row r="5" spans="1:9" ht="18" x14ac:dyDescent="0.25">
      <c r="A5" s="196" t="s">
        <v>97</v>
      </c>
      <c r="B5" s="189"/>
      <c r="C5" s="189"/>
      <c r="D5" s="189"/>
      <c r="E5" s="189"/>
      <c r="F5" s="189"/>
      <c r="G5" s="189"/>
      <c r="H5" s="189"/>
      <c r="I5" s="189"/>
    </row>
    <row r="7" spans="1:9" x14ac:dyDescent="0.2">
      <c r="A7" s="38"/>
      <c r="B7" s="38"/>
    </row>
    <row r="8" spans="1:9" x14ac:dyDescent="0.2">
      <c r="A8" s="193" t="s">
        <v>94</v>
      </c>
      <c r="B8" s="193"/>
      <c r="C8" s="194"/>
      <c r="D8" s="195"/>
      <c r="E8" s="195"/>
      <c r="F8" s="58"/>
    </row>
    <row r="9" spans="1:9" ht="5.25" customHeight="1" x14ac:dyDescent="0.2">
      <c r="F9" s="19"/>
    </row>
    <row r="10" spans="1:9" x14ac:dyDescent="0.2">
      <c r="A10" s="193" t="s">
        <v>0</v>
      </c>
      <c r="B10" s="193"/>
      <c r="C10" s="194"/>
      <c r="D10" s="195"/>
      <c r="E10" s="195"/>
      <c r="F10" s="58"/>
    </row>
    <row r="11" spans="1:9" ht="5.25" customHeight="1" x14ac:dyDescent="0.2">
      <c r="C11" s="141"/>
      <c r="D11" s="142"/>
      <c r="E11" s="142"/>
      <c r="F11" s="58"/>
    </row>
    <row r="12" spans="1:9" ht="12.75" customHeight="1" x14ac:dyDescent="0.2">
      <c r="A12" s="192" t="s">
        <v>51</v>
      </c>
      <c r="B12" s="192"/>
      <c r="C12" s="157"/>
      <c r="D12" s="97"/>
      <c r="E12" s="97"/>
      <c r="F12" s="97"/>
    </row>
    <row r="13" spans="1:9" ht="5.25" customHeight="1" x14ac:dyDescent="0.2">
      <c r="A13" s="99"/>
      <c r="B13" s="99"/>
      <c r="C13" s="128"/>
      <c r="D13" s="97"/>
      <c r="E13" s="97"/>
      <c r="F13" s="97"/>
    </row>
    <row r="15" spans="1:9" s="104" customFormat="1" ht="5.25" customHeight="1" x14ac:dyDescent="0.25">
      <c r="A15" s="100"/>
      <c r="B15" s="101"/>
      <c r="C15" s="101"/>
      <c r="D15" s="101"/>
      <c r="E15" s="101"/>
      <c r="F15" s="101"/>
      <c r="G15" s="101"/>
      <c r="H15" s="102"/>
      <c r="I15" s="103"/>
    </row>
    <row r="16" spans="1:9" s="109" customFormat="1" ht="15.75" x14ac:dyDescent="0.2">
      <c r="A16" s="200" t="s">
        <v>60</v>
      </c>
      <c r="B16" s="201"/>
      <c r="C16" s="201"/>
      <c r="D16" s="201"/>
      <c r="E16" s="129"/>
      <c r="F16" s="130"/>
      <c r="G16" s="130"/>
      <c r="H16" s="130"/>
      <c r="I16" s="131"/>
    </row>
    <row r="17" spans="1:9" s="109" customFormat="1" ht="5.25" customHeight="1" x14ac:dyDescent="0.2">
      <c r="A17" s="116"/>
      <c r="B17" s="126"/>
      <c r="C17" s="126"/>
      <c r="D17" s="118"/>
      <c r="E17" s="118"/>
      <c r="F17" s="108"/>
      <c r="G17" s="108"/>
      <c r="H17" s="108"/>
      <c r="I17" s="119"/>
    </row>
    <row r="18" spans="1:9" s="109" customFormat="1" ht="14.25" customHeight="1" x14ac:dyDescent="0.2">
      <c r="A18" s="125" t="s">
        <v>52</v>
      </c>
      <c r="B18" s="190" t="s">
        <v>61</v>
      </c>
      <c r="C18" s="190"/>
      <c r="D18" s="190"/>
      <c r="E18" s="190"/>
      <c r="F18" s="190"/>
      <c r="G18" s="190"/>
      <c r="H18" s="190"/>
      <c r="I18" s="191"/>
    </row>
    <row r="19" spans="1:9" s="109" customFormat="1" ht="5.25" customHeight="1" x14ac:dyDescent="0.2">
      <c r="A19" s="116"/>
      <c r="B19" s="126"/>
      <c r="C19" s="117"/>
      <c r="D19" s="118"/>
      <c r="E19" s="118"/>
      <c r="F19" s="108"/>
      <c r="G19" s="108"/>
      <c r="H19" s="108"/>
      <c r="I19" s="119"/>
    </row>
    <row r="20" spans="1:9" s="109" customFormat="1" ht="28.5" customHeight="1" x14ac:dyDescent="0.2">
      <c r="A20" s="115" t="s">
        <v>52</v>
      </c>
      <c r="B20" s="190" t="s">
        <v>64</v>
      </c>
      <c r="C20" s="190"/>
      <c r="D20" s="190"/>
      <c r="E20" s="190"/>
      <c r="F20" s="190"/>
      <c r="G20" s="190"/>
      <c r="H20" s="190"/>
      <c r="I20" s="191"/>
    </row>
    <row r="21" spans="1:9" s="109" customFormat="1" ht="5.25" customHeight="1" x14ac:dyDescent="0.2">
      <c r="A21" s="116"/>
      <c r="B21" s="126"/>
      <c r="C21" s="117"/>
      <c r="D21" s="118"/>
      <c r="E21" s="118"/>
      <c r="F21" s="108"/>
      <c r="G21" s="108"/>
      <c r="H21" s="108"/>
      <c r="I21" s="119"/>
    </row>
    <row r="22" spans="1:9" s="109" customFormat="1" ht="14.25" customHeight="1" x14ac:dyDescent="0.2">
      <c r="A22" s="158" t="s">
        <v>52</v>
      </c>
      <c r="B22" s="202" t="s">
        <v>80</v>
      </c>
      <c r="C22" s="202"/>
      <c r="D22" s="202"/>
      <c r="E22" s="202"/>
      <c r="F22" s="202"/>
      <c r="G22" s="202"/>
      <c r="H22" s="202"/>
      <c r="I22" s="203"/>
    </row>
    <row r="23" spans="1:9" s="109" customFormat="1" ht="5.25" customHeight="1" x14ac:dyDescent="0.2">
      <c r="A23" s="159"/>
      <c r="B23" s="160"/>
      <c r="C23" s="161"/>
      <c r="D23" s="162"/>
      <c r="E23" s="162"/>
      <c r="F23" s="163"/>
      <c r="G23" s="163"/>
      <c r="H23" s="163"/>
      <c r="I23" s="164"/>
    </row>
    <row r="25" spans="1:9" s="104" customFormat="1" ht="5.25" customHeight="1" x14ac:dyDescent="0.25">
      <c r="A25" s="100"/>
      <c r="B25" s="101"/>
      <c r="C25" s="101"/>
      <c r="D25" s="101"/>
      <c r="E25" s="101"/>
      <c r="F25" s="101"/>
      <c r="G25" s="101"/>
      <c r="H25" s="102"/>
      <c r="I25" s="103"/>
    </row>
    <row r="26" spans="1:9" s="109" customFormat="1" ht="15.75" x14ac:dyDescent="0.2">
      <c r="A26" s="204" t="s">
        <v>59</v>
      </c>
      <c r="B26" s="205"/>
      <c r="C26" s="205"/>
      <c r="D26" s="205"/>
      <c r="E26" s="105"/>
      <c r="F26" s="106"/>
      <c r="G26" s="106"/>
      <c r="H26" s="106"/>
      <c r="I26" s="107"/>
    </row>
    <row r="27" spans="1:9" s="109" customFormat="1" ht="5.25" customHeight="1" x14ac:dyDescent="0.2">
      <c r="A27" s="110"/>
      <c r="B27" s="111"/>
      <c r="C27" s="111"/>
      <c r="D27" s="112"/>
      <c r="E27" s="112"/>
      <c r="F27" s="113"/>
      <c r="G27" s="113"/>
      <c r="H27" s="113"/>
      <c r="I27" s="114"/>
    </row>
    <row r="28" spans="1:9" s="109" customFormat="1" ht="14.25" customHeight="1" x14ac:dyDescent="0.2">
      <c r="A28" s="197" t="s">
        <v>65</v>
      </c>
      <c r="B28" s="198"/>
      <c r="C28" s="198"/>
      <c r="D28" s="198"/>
      <c r="E28" s="198"/>
      <c r="F28" s="198"/>
      <c r="G28" s="198"/>
      <c r="H28" s="198"/>
      <c r="I28" s="199"/>
    </row>
    <row r="29" spans="1:9" s="109" customFormat="1" ht="5.25" customHeight="1" x14ac:dyDescent="0.2">
      <c r="A29" s="116"/>
      <c r="B29" s="126"/>
      <c r="C29" s="126"/>
      <c r="D29" s="118"/>
      <c r="E29" s="118"/>
      <c r="F29" s="108"/>
      <c r="G29" s="108"/>
      <c r="H29" s="108"/>
      <c r="I29" s="119"/>
    </row>
    <row r="30" spans="1:9" s="109" customFormat="1" ht="14.25" customHeight="1" x14ac:dyDescent="0.2">
      <c r="A30" s="125" t="s">
        <v>52</v>
      </c>
      <c r="B30" s="190" t="s">
        <v>53</v>
      </c>
      <c r="C30" s="190"/>
      <c r="D30" s="190"/>
      <c r="E30" s="190"/>
      <c r="F30" s="190"/>
      <c r="G30" s="190"/>
      <c r="H30" s="190"/>
      <c r="I30" s="191"/>
    </row>
    <row r="31" spans="1:9" s="109" customFormat="1" ht="5.25" customHeight="1" x14ac:dyDescent="0.2">
      <c r="A31" s="116"/>
      <c r="B31" s="126"/>
      <c r="C31" s="117"/>
      <c r="D31" s="118"/>
      <c r="E31" s="118"/>
      <c r="F31" s="108"/>
      <c r="G31" s="108"/>
      <c r="H31" s="108"/>
      <c r="I31" s="119"/>
    </row>
    <row r="32" spans="1:9" s="109" customFormat="1" ht="14.25" customHeight="1" x14ac:dyDescent="0.2">
      <c r="A32" s="115" t="s">
        <v>52</v>
      </c>
      <c r="B32" s="190" t="s">
        <v>54</v>
      </c>
      <c r="C32" s="190"/>
      <c r="D32" s="190"/>
      <c r="E32" s="190"/>
      <c r="F32" s="190"/>
      <c r="G32" s="190"/>
      <c r="H32" s="190"/>
      <c r="I32" s="191"/>
    </row>
    <row r="33" spans="1:9" s="109" customFormat="1" ht="5.25" customHeight="1" x14ac:dyDescent="0.2">
      <c r="A33" s="116"/>
      <c r="B33" s="126"/>
      <c r="C33" s="117"/>
      <c r="D33" s="118"/>
      <c r="E33" s="118"/>
      <c r="F33" s="108"/>
      <c r="G33" s="108"/>
      <c r="H33" s="108"/>
      <c r="I33" s="119"/>
    </row>
    <row r="34" spans="1:9" s="109" customFormat="1" ht="14.25" customHeight="1" x14ac:dyDescent="0.2">
      <c r="A34" s="115" t="s">
        <v>52</v>
      </c>
      <c r="B34" s="190" t="s">
        <v>55</v>
      </c>
      <c r="C34" s="190"/>
      <c r="D34" s="190"/>
      <c r="E34" s="190"/>
      <c r="F34" s="190"/>
      <c r="G34" s="190"/>
      <c r="H34" s="190"/>
      <c r="I34" s="191"/>
    </row>
    <row r="35" spans="1:9" s="109" customFormat="1" ht="5.25" customHeight="1" x14ac:dyDescent="0.2">
      <c r="A35" s="116"/>
      <c r="B35" s="126"/>
      <c r="C35" s="117"/>
      <c r="D35" s="118"/>
      <c r="E35" s="118"/>
      <c r="F35" s="108"/>
      <c r="G35" s="108"/>
      <c r="H35" s="108"/>
      <c r="I35" s="119"/>
    </row>
    <row r="36" spans="1:9" s="109" customFormat="1" ht="14.25" customHeight="1" x14ac:dyDescent="0.2">
      <c r="A36" s="115" t="s">
        <v>52</v>
      </c>
      <c r="B36" s="190" t="s">
        <v>56</v>
      </c>
      <c r="C36" s="190"/>
      <c r="D36" s="190"/>
      <c r="E36" s="190"/>
      <c r="F36" s="190"/>
      <c r="G36" s="190"/>
      <c r="H36" s="190"/>
      <c r="I36" s="191"/>
    </row>
    <row r="37" spans="1:9" s="109" customFormat="1" ht="5.25" customHeight="1" x14ac:dyDescent="0.2">
      <c r="A37" s="116"/>
      <c r="B37" s="126"/>
      <c r="C37" s="117"/>
      <c r="D37" s="118"/>
      <c r="E37" s="118"/>
      <c r="F37" s="108"/>
      <c r="G37" s="108"/>
      <c r="H37" s="108"/>
      <c r="I37" s="119"/>
    </row>
    <row r="38" spans="1:9" s="109" customFormat="1" ht="14.25" customHeight="1" x14ac:dyDescent="0.2">
      <c r="A38" s="115" t="s">
        <v>52</v>
      </c>
      <c r="B38" s="190" t="s">
        <v>57</v>
      </c>
      <c r="C38" s="190"/>
      <c r="D38" s="190"/>
      <c r="E38" s="190"/>
      <c r="F38" s="190"/>
      <c r="G38" s="190"/>
      <c r="H38" s="190"/>
      <c r="I38" s="191"/>
    </row>
    <row r="39" spans="1:9" s="109" customFormat="1" ht="5.25" customHeight="1" x14ac:dyDescent="0.2">
      <c r="A39" s="116"/>
      <c r="B39" s="126"/>
      <c r="C39" s="117"/>
      <c r="D39" s="118"/>
      <c r="E39" s="118"/>
      <c r="F39" s="108"/>
      <c r="G39" s="108"/>
      <c r="H39" s="108"/>
      <c r="I39" s="119"/>
    </row>
    <row r="40" spans="1:9" s="109" customFormat="1" ht="14.25" customHeight="1" x14ac:dyDescent="0.2">
      <c r="A40" s="115" t="s">
        <v>52</v>
      </c>
      <c r="B40" s="190" t="s">
        <v>98</v>
      </c>
      <c r="C40" s="190"/>
      <c r="D40" s="190"/>
      <c r="E40" s="190"/>
      <c r="F40" s="190"/>
      <c r="G40" s="190"/>
      <c r="H40" s="190"/>
      <c r="I40" s="191"/>
    </row>
    <row r="41" spans="1:9" s="109" customFormat="1" ht="5.25" customHeight="1" x14ac:dyDescent="0.2">
      <c r="A41" s="116"/>
      <c r="B41" s="126"/>
      <c r="C41" s="117"/>
      <c r="D41" s="118"/>
      <c r="E41" s="118"/>
      <c r="F41" s="108"/>
      <c r="G41" s="108"/>
      <c r="H41" s="108"/>
      <c r="I41" s="119"/>
    </row>
    <row r="42" spans="1:9" s="109" customFormat="1" ht="14.25" customHeight="1" x14ac:dyDescent="0.2">
      <c r="A42" s="115" t="s">
        <v>52</v>
      </c>
      <c r="B42" s="190" t="s">
        <v>58</v>
      </c>
      <c r="C42" s="190"/>
      <c r="D42" s="190"/>
      <c r="E42" s="190"/>
      <c r="F42" s="190"/>
      <c r="G42" s="190"/>
      <c r="H42" s="190"/>
      <c r="I42" s="191"/>
    </row>
    <row r="43" spans="1:9" s="109" customFormat="1" ht="5.25" customHeight="1" x14ac:dyDescent="0.2">
      <c r="A43" s="120"/>
      <c r="B43" s="127"/>
      <c r="C43" s="121"/>
      <c r="D43" s="122"/>
      <c r="E43" s="122"/>
      <c r="F43" s="123"/>
      <c r="G43" s="123"/>
      <c r="H43" s="123"/>
      <c r="I43" s="124"/>
    </row>
  </sheetData>
  <sheetProtection algorithmName="SHA-512" hashValue="26oXiwlhDRuMz7Mb2Hif7LANNbSev2D6jyDFMfOhRpodisO185PG4F4NgAZ2Ejz+iHi9K1KdTbZPjRnG1sIbYg==" saltValue="B3BL723LxN7o7UF68EzWpQ==" spinCount="100000" sheet="1" selectLockedCells="1"/>
  <mergeCells count="22">
    <mergeCell ref="B42:I42"/>
    <mergeCell ref="A28:I28"/>
    <mergeCell ref="A16:D16"/>
    <mergeCell ref="B18:I18"/>
    <mergeCell ref="B22:I22"/>
    <mergeCell ref="B34:I34"/>
    <mergeCell ref="B36:I36"/>
    <mergeCell ref="B30:I30"/>
    <mergeCell ref="B32:I32"/>
    <mergeCell ref="B20:I20"/>
    <mergeCell ref="A26:D26"/>
    <mergeCell ref="A1:I1"/>
    <mergeCell ref="A3:I3"/>
    <mergeCell ref="A4:I4"/>
    <mergeCell ref="B38:I38"/>
    <mergeCell ref="B40:I40"/>
    <mergeCell ref="A12:B12"/>
    <mergeCell ref="A10:B10"/>
    <mergeCell ref="A8:B8"/>
    <mergeCell ref="C8:E8"/>
    <mergeCell ref="C10:E10"/>
    <mergeCell ref="A5:I5"/>
  </mergeCells>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 Stand: 22.08.2024&amp;C&amp;8Seite &amp;P von 14
&amp;R&amp;8&amp;A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zoomScaleNormal="100" workbookViewId="0">
      <selection activeCell="C7" sqref="C7"/>
    </sheetView>
  </sheetViews>
  <sheetFormatPr baseColWidth="10" defaultColWidth="11.42578125" defaultRowHeight="14.25" x14ac:dyDescent="0.2"/>
  <cols>
    <col min="1" max="1" width="6.42578125" style="12" bestFit="1" customWidth="1"/>
    <col min="2" max="2" width="18.5703125" style="12" customWidth="1"/>
    <col min="3" max="3" width="16.28515625" style="12" bestFit="1" customWidth="1"/>
    <col min="4" max="4" width="35.7109375" style="12" customWidth="1"/>
    <col min="5" max="5" width="19.85546875" style="12" bestFit="1" customWidth="1"/>
    <col min="6" max="6" width="12.42578125" style="12" bestFit="1" customWidth="1"/>
    <col min="7" max="8" width="14.28515625" style="12" customWidth="1"/>
    <col min="9" max="16384" width="11.42578125" style="12"/>
  </cols>
  <sheetData>
    <row r="1" spans="1:8" s="11" customFormat="1" ht="23.25" x14ac:dyDescent="0.35">
      <c r="A1" s="11" t="s">
        <v>11</v>
      </c>
    </row>
    <row r="3" spans="1:8" s="2" customFormat="1" ht="12.75" x14ac:dyDescent="0.2">
      <c r="A3" s="212" t="str">
        <f>IF(Erläuterungen!C8 = "","",CONCATENATE(Erläuterungen!A8,":"," ",Erläuterungen!C8))</f>
        <v/>
      </c>
      <c r="B3" s="212"/>
      <c r="C3" s="212"/>
    </row>
    <row r="4" spans="1:8" s="2" customFormat="1" ht="5.25" customHeight="1" x14ac:dyDescent="0.2">
      <c r="C4" s="3"/>
    </row>
    <row r="5" spans="1:8" s="2" customFormat="1" ht="12.75" x14ac:dyDescent="0.2">
      <c r="A5" s="212" t="str">
        <f>IF(Erläuterungen!C10 = "","",CONCATENATE(Erläuterungen!A10,":"," ",Erläuterungen!C10))</f>
        <v/>
      </c>
      <c r="B5" s="212"/>
      <c r="C5" s="212"/>
    </row>
    <row r="6" spans="1:8" ht="5.25" customHeight="1" x14ac:dyDescent="0.2"/>
    <row r="7" spans="1:8" x14ac:dyDescent="0.2">
      <c r="B7" s="65" t="s">
        <v>47</v>
      </c>
      <c r="C7" s="175"/>
    </row>
    <row r="9" spans="1:8" s="13" customFormat="1" ht="11.25" x14ac:dyDescent="0.2">
      <c r="A9" s="31">
        <v>1</v>
      </c>
      <c r="B9" s="31">
        <v>2</v>
      </c>
      <c r="C9" s="31">
        <v>3</v>
      </c>
      <c r="D9" s="31">
        <v>4</v>
      </c>
      <c r="E9" s="31">
        <v>5</v>
      </c>
      <c r="F9" s="31">
        <v>6</v>
      </c>
      <c r="G9" s="31">
        <v>7</v>
      </c>
      <c r="H9" s="31">
        <v>8</v>
      </c>
    </row>
    <row r="10" spans="1:8" s="14" customFormat="1" ht="42.75" x14ac:dyDescent="0.2">
      <c r="A10" s="32" t="s">
        <v>27</v>
      </c>
      <c r="B10" s="32" t="s">
        <v>28</v>
      </c>
      <c r="C10" s="32" t="s">
        <v>29</v>
      </c>
      <c r="D10" s="32" t="s">
        <v>30</v>
      </c>
      <c r="E10" s="32" t="s">
        <v>31</v>
      </c>
      <c r="F10" s="32" t="s">
        <v>32</v>
      </c>
      <c r="G10" s="32" t="s">
        <v>77</v>
      </c>
      <c r="H10" s="32" t="s">
        <v>78</v>
      </c>
    </row>
    <row r="11" spans="1:8" s="15" customFormat="1" ht="11.25" x14ac:dyDescent="0.2">
      <c r="A11" s="33" t="s">
        <v>6</v>
      </c>
      <c r="B11" s="33" t="s">
        <v>6</v>
      </c>
      <c r="C11" s="33" t="s">
        <v>6</v>
      </c>
      <c r="D11" s="33" t="s">
        <v>76</v>
      </c>
      <c r="E11" s="33" t="s">
        <v>6</v>
      </c>
      <c r="F11" s="33" t="s">
        <v>6</v>
      </c>
      <c r="G11" s="33" t="s">
        <v>4</v>
      </c>
      <c r="H11" s="33" t="s">
        <v>4</v>
      </c>
    </row>
    <row r="12" spans="1:8" x14ac:dyDescent="0.2">
      <c r="A12" s="66">
        <v>1</v>
      </c>
      <c r="B12" s="67"/>
      <c r="C12" s="68"/>
      <c r="D12" s="67"/>
      <c r="E12" s="68"/>
      <c r="F12" s="69"/>
      <c r="G12" s="155" t="str">
        <f>IF(B12="","",MIN(ROUNDUP((C12*E12*Grenzen!$A$13/12*F12),0),Grenzen!$A$13))</f>
        <v/>
      </c>
      <c r="H12" s="70" t="str">
        <f>IF(OR(B12="",$C$7=""),"",(VLOOKUP($C$7,Grenzen!$A$3:$C$11,IF(D12=Grenzen!$C$1,3,2))*G12))</f>
        <v/>
      </c>
    </row>
    <row r="13" spans="1:8" x14ac:dyDescent="0.2">
      <c r="A13" s="66">
        <v>2</v>
      </c>
      <c r="B13" s="67"/>
      <c r="C13" s="68"/>
      <c r="D13" s="67"/>
      <c r="E13" s="68"/>
      <c r="F13" s="69"/>
      <c r="G13" s="155" t="str">
        <f>IF(B13="","",MIN(ROUNDUP((C13*E13*Grenzen!$A$13/12*F13),0),Grenzen!$A$13))</f>
        <v/>
      </c>
      <c r="H13" s="70" t="str">
        <f>IF(OR(B13="",$C$7=""),"",(VLOOKUP($C$7,Grenzen!$A$3:$C$11,IF(D13=Grenzen!$C$1,3,2))*G13))</f>
        <v/>
      </c>
    </row>
    <row r="14" spans="1:8" x14ac:dyDescent="0.2">
      <c r="A14" s="66">
        <v>3</v>
      </c>
      <c r="B14" s="67"/>
      <c r="C14" s="68"/>
      <c r="D14" s="67"/>
      <c r="E14" s="68"/>
      <c r="F14" s="69"/>
      <c r="G14" s="155" t="str">
        <f>IF(B14="","",MIN(ROUNDUP((C14*E14*Grenzen!$A$13/12*F14),0),Grenzen!$A$13))</f>
        <v/>
      </c>
      <c r="H14" s="70" t="str">
        <f>IF(OR(B14="",$C$7=""),"",(VLOOKUP($C$7,Grenzen!$A$3:$C$11,IF(D14=Grenzen!$C$1,3,2))*G14))</f>
        <v/>
      </c>
    </row>
    <row r="15" spans="1:8" x14ac:dyDescent="0.2">
      <c r="A15" s="66">
        <v>4</v>
      </c>
      <c r="B15" s="67"/>
      <c r="C15" s="68"/>
      <c r="D15" s="67"/>
      <c r="E15" s="68"/>
      <c r="F15" s="69"/>
      <c r="G15" s="155" t="str">
        <f>IF(B15="","",MIN(ROUNDUP((C15*E15*Grenzen!$A$13/12*F15),0),Grenzen!$A$13))</f>
        <v/>
      </c>
      <c r="H15" s="70" t="str">
        <f>IF(OR(B15="",$C$7=""),"",(VLOOKUP($C$7,Grenzen!$A$3:$C$11,IF(D15=Grenzen!$C$1,3,2))*G15))</f>
        <v/>
      </c>
    </row>
    <row r="16" spans="1:8" x14ac:dyDescent="0.2">
      <c r="A16" s="66">
        <v>5</v>
      </c>
      <c r="B16" s="67"/>
      <c r="C16" s="68"/>
      <c r="D16" s="67"/>
      <c r="E16" s="68"/>
      <c r="F16" s="69"/>
      <c r="G16" s="155" t="str">
        <f>IF(B16="","",MIN(ROUNDUP((C16*E16*Grenzen!$A$13/12*F16),0),Grenzen!$A$13))</f>
        <v/>
      </c>
      <c r="H16" s="70" t="str">
        <f>IF(OR(B16="",$C$7=""),"",(VLOOKUP($C$7,Grenzen!$A$3:$C$11,IF(D16=Grenzen!$C$1,3,2))*G16))</f>
        <v/>
      </c>
    </row>
    <row r="17" spans="1:8" x14ac:dyDescent="0.2">
      <c r="A17" s="66">
        <v>6</v>
      </c>
      <c r="B17" s="67"/>
      <c r="C17" s="68"/>
      <c r="D17" s="67"/>
      <c r="E17" s="68"/>
      <c r="F17" s="69"/>
      <c r="G17" s="155" t="str">
        <f>IF(B17="","",MIN(ROUNDUP((C17*E17*Grenzen!$A$13/12*F17),0),Grenzen!$A$13))</f>
        <v/>
      </c>
      <c r="H17" s="70" t="str">
        <f>IF(OR(B17="",$C$7=""),"",(VLOOKUP($C$7,Grenzen!$A$3:$C$11,IF(D17=Grenzen!$C$1,3,2))*G17))</f>
        <v/>
      </c>
    </row>
    <row r="18" spans="1:8" x14ac:dyDescent="0.2">
      <c r="A18" s="66">
        <v>7</v>
      </c>
      <c r="B18" s="67"/>
      <c r="C18" s="68"/>
      <c r="D18" s="67"/>
      <c r="E18" s="68"/>
      <c r="F18" s="69"/>
      <c r="G18" s="155" t="str">
        <f>IF(B18="","",MIN(ROUNDUP((C18*E18*Grenzen!$A$13/12*F18),0),Grenzen!$A$13))</f>
        <v/>
      </c>
      <c r="H18" s="70" t="str">
        <f>IF(OR(B18="",$C$7=""),"",(VLOOKUP($C$7,Grenzen!$A$3:$C$11,IF(D18=Grenzen!$C$1,3,2))*G18))</f>
        <v/>
      </c>
    </row>
    <row r="19" spans="1:8" x14ac:dyDescent="0.2">
      <c r="A19" s="66">
        <v>8</v>
      </c>
      <c r="B19" s="67"/>
      <c r="C19" s="68"/>
      <c r="D19" s="67"/>
      <c r="E19" s="68"/>
      <c r="F19" s="69"/>
      <c r="G19" s="155" t="str">
        <f>IF(B19="","",MIN(ROUNDUP((C19*E19*Grenzen!$A$13/12*F19),0),Grenzen!$A$13))</f>
        <v/>
      </c>
      <c r="H19" s="70" t="str">
        <f>IF(OR(B19="",$C$7=""),"",(VLOOKUP($C$7,Grenzen!$A$3:$C$11,IF(D19=Grenzen!$C$1,3,2))*G19))</f>
        <v/>
      </c>
    </row>
    <row r="20" spans="1:8" x14ac:dyDescent="0.2">
      <c r="A20" s="66">
        <v>9</v>
      </c>
      <c r="B20" s="67"/>
      <c r="C20" s="68"/>
      <c r="D20" s="67"/>
      <c r="E20" s="68"/>
      <c r="F20" s="69"/>
      <c r="G20" s="155" t="str">
        <f>IF(B20="","",MIN(ROUNDUP((C20*E20*Grenzen!$A$13/12*F20),0),Grenzen!$A$13))</f>
        <v/>
      </c>
      <c r="H20" s="70" t="str">
        <f>IF(OR(B20="",$C$7=""),"",(VLOOKUP($C$7,Grenzen!$A$3:$C$11,IF(D20=Grenzen!$C$1,3,2))*G20))</f>
        <v/>
      </c>
    </row>
    <row r="21" spans="1:8" x14ac:dyDescent="0.2">
      <c r="A21" s="66">
        <v>10</v>
      </c>
      <c r="B21" s="67"/>
      <c r="C21" s="68"/>
      <c r="D21" s="67"/>
      <c r="E21" s="68"/>
      <c r="F21" s="69"/>
      <c r="G21" s="155" t="str">
        <f>IF(B21="","",MIN(ROUNDUP((C21*E21*Grenzen!$A$13/12*F21),0),Grenzen!$A$13))</f>
        <v/>
      </c>
      <c r="H21" s="70" t="str">
        <f>IF(OR(B21="",$C$7=""),"",(VLOOKUP($C$7,Grenzen!$A$3:$C$11,IF(D21=Grenzen!$C$1,3,2))*G21))</f>
        <v/>
      </c>
    </row>
    <row r="22" spans="1:8" x14ac:dyDescent="0.2">
      <c r="A22" s="66">
        <v>11</v>
      </c>
      <c r="B22" s="67"/>
      <c r="C22" s="68"/>
      <c r="D22" s="67"/>
      <c r="E22" s="68"/>
      <c r="F22" s="69"/>
      <c r="G22" s="155" t="str">
        <f>IF(B22="","",MIN(ROUNDUP((C22*E22*Grenzen!$A$13/12*F22),0),Grenzen!$A$13))</f>
        <v/>
      </c>
      <c r="H22" s="70" t="str">
        <f>IF(OR(B22="",$C$7=""),"",(VLOOKUP($C$7,Grenzen!$A$3:$C$11,IF(D22=Grenzen!$C$1,3,2))*G22))</f>
        <v/>
      </c>
    </row>
    <row r="23" spans="1:8" x14ac:dyDescent="0.2">
      <c r="A23" s="66">
        <v>12</v>
      </c>
      <c r="B23" s="67"/>
      <c r="C23" s="68"/>
      <c r="D23" s="67"/>
      <c r="E23" s="68"/>
      <c r="F23" s="69"/>
      <c r="G23" s="155" t="str">
        <f>IF(B23="","",MIN(ROUNDUP((C23*E23*Grenzen!$A$13/12*F23),0),Grenzen!$A$13))</f>
        <v/>
      </c>
      <c r="H23" s="70" t="str">
        <f>IF(OR(B23="",$C$7=""),"",(VLOOKUP($C$7,Grenzen!$A$3:$C$11,IF(D23=Grenzen!$C$1,3,2))*G23))</f>
        <v/>
      </c>
    </row>
    <row r="24" spans="1:8" x14ac:dyDescent="0.2">
      <c r="A24" s="66">
        <v>13</v>
      </c>
      <c r="B24" s="67"/>
      <c r="C24" s="68"/>
      <c r="D24" s="67"/>
      <c r="E24" s="68"/>
      <c r="F24" s="69"/>
      <c r="G24" s="155" t="str">
        <f>IF(B24="","",MIN(ROUNDUP((C24*E24*Grenzen!$A$13/12*F24),0),Grenzen!$A$13))</f>
        <v/>
      </c>
      <c r="H24" s="70" t="str">
        <f>IF(OR(B24="",$C$7=""),"",(VLOOKUP($C$7,Grenzen!$A$3:$C$11,IF(D24=Grenzen!$C$1,3,2))*G24))</f>
        <v/>
      </c>
    </row>
    <row r="25" spans="1:8" x14ac:dyDescent="0.2">
      <c r="A25" s="66">
        <v>14</v>
      </c>
      <c r="B25" s="67"/>
      <c r="C25" s="68"/>
      <c r="D25" s="67"/>
      <c r="E25" s="68"/>
      <c r="F25" s="69"/>
      <c r="G25" s="155" t="str">
        <f>IF(B25="","",MIN(ROUNDUP((C25*E25*Grenzen!$A$13/12*F25),0),Grenzen!$A$13))</f>
        <v/>
      </c>
      <c r="H25" s="70" t="str">
        <f>IF(OR(B25="",$C$7=""),"",(VLOOKUP($C$7,Grenzen!$A$3:$C$11,IF(D25=Grenzen!$C$1,3,2))*G25))</f>
        <v/>
      </c>
    </row>
    <row r="26" spans="1:8" x14ac:dyDescent="0.2">
      <c r="A26" s="66">
        <v>15</v>
      </c>
      <c r="B26" s="67"/>
      <c r="C26" s="68"/>
      <c r="D26" s="67"/>
      <c r="E26" s="68"/>
      <c r="F26" s="69"/>
      <c r="G26" s="155" t="str">
        <f>IF(B26="","",MIN(ROUNDUP((C26*E26*Grenzen!$A$13/12*F26),0),Grenzen!$A$13))</f>
        <v/>
      </c>
      <c r="H26" s="70" t="str">
        <f>IF(OR(B26="",$C$7=""),"",(VLOOKUP($C$7,Grenzen!$A$3:$C$11,IF(D26=Grenzen!$C$1,3,2))*G26))</f>
        <v/>
      </c>
    </row>
    <row r="27" spans="1:8" x14ac:dyDescent="0.2">
      <c r="A27" s="71"/>
      <c r="B27" s="71"/>
      <c r="C27" s="71"/>
      <c r="D27" s="71"/>
      <c r="E27" s="71"/>
      <c r="F27" s="72" t="s">
        <v>2</v>
      </c>
      <c r="G27" s="155">
        <f>SUM(G12:G26)</f>
        <v>0</v>
      </c>
      <c r="H27" s="70">
        <f>SUM(H12:H26)</f>
        <v>0</v>
      </c>
    </row>
    <row r="29" spans="1:8" x14ac:dyDescent="0.2">
      <c r="F29" s="12" t="s">
        <v>34</v>
      </c>
      <c r="H29" s="16">
        <f>ROUND(H27*15/100,2)</f>
        <v>0</v>
      </c>
    </row>
    <row r="30" spans="1:8" ht="15" thickBot="1" x14ac:dyDescent="0.25"/>
    <row r="31" spans="1:8" s="2" customFormat="1" ht="3.75" customHeight="1" x14ac:dyDescent="0.2">
      <c r="A31" s="40"/>
      <c r="B31" s="41"/>
      <c r="C31" s="41"/>
      <c r="D31" s="41"/>
      <c r="E31" s="41"/>
      <c r="F31" s="41"/>
      <c r="G31" s="41"/>
      <c r="H31" s="42"/>
    </row>
    <row r="32" spans="1:8" s="2" customFormat="1" ht="15.75" x14ac:dyDescent="0.25">
      <c r="A32" s="43" t="s">
        <v>39</v>
      </c>
      <c r="B32" s="44"/>
      <c r="C32" s="44"/>
      <c r="D32" s="44"/>
      <c r="E32" s="44"/>
      <c r="F32" s="44"/>
      <c r="G32" s="44"/>
      <c r="H32" s="45"/>
    </row>
    <row r="33" spans="1:8" s="2" customFormat="1" ht="3.75" customHeight="1" x14ac:dyDescent="0.25">
      <c r="A33" s="43"/>
      <c r="B33" s="44"/>
      <c r="C33" s="44"/>
      <c r="D33" s="44"/>
      <c r="E33" s="44"/>
      <c r="F33" s="44"/>
      <c r="G33" s="44"/>
      <c r="H33" s="45"/>
    </row>
    <row r="34" spans="1:8" s="2" customFormat="1" ht="15.75" x14ac:dyDescent="0.25">
      <c r="A34" s="43" t="s">
        <v>81</v>
      </c>
      <c r="B34" s="44"/>
      <c r="C34" s="44"/>
      <c r="D34" s="44"/>
      <c r="E34" s="44"/>
      <c r="F34" s="44"/>
      <c r="G34" s="44"/>
      <c r="H34" s="45"/>
    </row>
    <row r="35" spans="1:8" s="2" customFormat="1" ht="46.5" customHeight="1" x14ac:dyDescent="0.2">
      <c r="A35" s="234" t="s">
        <v>82</v>
      </c>
      <c r="B35" s="232"/>
      <c r="C35" s="232"/>
      <c r="D35" s="232"/>
      <c r="E35" s="232"/>
      <c r="F35" s="232"/>
      <c r="G35" s="232"/>
      <c r="H35" s="233"/>
    </row>
    <row r="36" spans="1:8" s="2" customFormat="1" ht="60" customHeight="1" x14ac:dyDescent="0.2">
      <c r="A36" s="231" t="s">
        <v>92</v>
      </c>
      <c r="B36" s="235"/>
      <c r="C36" s="235"/>
      <c r="D36" s="235"/>
      <c r="E36" s="235"/>
      <c r="F36" s="235"/>
      <c r="G36" s="235"/>
      <c r="H36" s="236"/>
    </row>
    <row r="37" spans="1:8" s="2" customFormat="1" ht="48" customHeight="1" x14ac:dyDescent="0.2">
      <c r="A37" s="231" t="s">
        <v>93</v>
      </c>
      <c r="B37" s="235"/>
      <c r="C37" s="235"/>
      <c r="D37" s="235"/>
      <c r="E37" s="235"/>
      <c r="F37" s="235"/>
      <c r="G37" s="235"/>
      <c r="H37" s="236"/>
    </row>
    <row r="38" spans="1:8" s="2" customFormat="1" x14ac:dyDescent="0.2">
      <c r="A38" s="231" t="s">
        <v>83</v>
      </c>
      <c r="B38" s="235"/>
      <c r="C38" s="235"/>
      <c r="D38" s="235"/>
      <c r="E38" s="235"/>
      <c r="F38" s="235"/>
      <c r="G38" s="235"/>
      <c r="H38" s="236"/>
    </row>
    <row r="39" spans="1:8" s="2" customFormat="1" ht="3.75" customHeight="1" x14ac:dyDescent="0.25">
      <c r="A39" s="43"/>
      <c r="B39" s="44"/>
      <c r="C39" s="44"/>
      <c r="D39" s="44"/>
      <c r="E39" s="44"/>
      <c r="F39" s="44"/>
      <c r="G39" s="44"/>
      <c r="H39" s="45"/>
    </row>
    <row r="40" spans="1:8" s="2" customFormat="1" ht="15" x14ac:dyDescent="0.25">
      <c r="A40" s="50" t="s">
        <v>40</v>
      </c>
      <c r="B40" s="44"/>
      <c r="C40" s="44"/>
      <c r="D40" s="44"/>
      <c r="E40" s="44"/>
      <c r="F40" s="44"/>
      <c r="G40" s="44"/>
      <c r="H40" s="45"/>
    </row>
    <row r="41" spans="1:8" s="2" customFormat="1" ht="28.5" customHeight="1" x14ac:dyDescent="0.2">
      <c r="A41" s="234" t="s">
        <v>43</v>
      </c>
      <c r="B41" s="232"/>
      <c r="C41" s="232"/>
      <c r="D41" s="232"/>
      <c r="E41" s="232"/>
      <c r="F41" s="232"/>
      <c r="G41" s="232"/>
      <c r="H41" s="233"/>
    </row>
    <row r="42" spans="1:8" s="2" customFormat="1" ht="3.75" customHeight="1" x14ac:dyDescent="0.25">
      <c r="A42" s="43"/>
      <c r="B42" s="44"/>
      <c r="C42" s="44"/>
      <c r="D42" s="44"/>
      <c r="E42" s="44"/>
      <c r="F42" s="44"/>
      <c r="G42" s="44"/>
      <c r="H42" s="45"/>
    </row>
    <row r="43" spans="1:8" s="2" customFormat="1" ht="15" x14ac:dyDescent="0.25">
      <c r="A43" s="50" t="s">
        <v>41</v>
      </c>
      <c r="B43" s="44"/>
      <c r="C43" s="44"/>
      <c r="D43" s="44"/>
      <c r="E43" s="44"/>
      <c r="F43" s="44"/>
      <c r="G43" s="44"/>
      <c r="H43" s="45"/>
    </row>
    <row r="44" spans="1:8" s="2" customFormat="1" ht="57" customHeight="1" x14ac:dyDescent="0.2">
      <c r="A44" s="231" t="s">
        <v>44</v>
      </c>
      <c r="B44" s="232"/>
      <c r="C44" s="232"/>
      <c r="D44" s="232"/>
      <c r="E44" s="232"/>
      <c r="F44" s="232"/>
      <c r="G44" s="232"/>
      <c r="H44" s="233"/>
    </row>
    <row r="45" spans="1:8" s="2" customFormat="1" ht="3.75" customHeight="1" x14ac:dyDescent="0.2">
      <c r="A45" s="148"/>
      <c r="B45" s="149"/>
      <c r="C45" s="149"/>
      <c r="D45" s="149"/>
      <c r="E45" s="149"/>
      <c r="F45" s="149"/>
      <c r="G45" s="149"/>
      <c r="H45" s="150"/>
    </row>
    <row r="46" spans="1:8" s="2" customFormat="1" ht="15" x14ac:dyDescent="0.25">
      <c r="A46" s="50" t="s">
        <v>42</v>
      </c>
      <c r="B46" s="149"/>
      <c r="C46" s="149"/>
      <c r="D46" s="149"/>
      <c r="E46" s="149"/>
      <c r="F46" s="149"/>
      <c r="G46" s="149"/>
      <c r="H46" s="150"/>
    </row>
    <row r="47" spans="1:8" s="2" customFormat="1" x14ac:dyDescent="0.2">
      <c r="A47" s="231" t="s">
        <v>75</v>
      </c>
      <c r="B47" s="232"/>
      <c r="C47" s="232"/>
      <c r="D47" s="232"/>
      <c r="E47" s="232"/>
      <c r="F47" s="232"/>
      <c r="G47" s="232"/>
      <c r="H47" s="233"/>
    </row>
    <row r="48" spans="1:8" s="2" customFormat="1" ht="3.75" customHeight="1" x14ac:dyDescent="0.25">
      <c r="A48" s="43"/>
      <c r="B48" s="44"/>
      <c r="C48" s="44"/>
      <c r="D48" s="44"/>
      <c r="E48" s="44"/>
      <c r="F48" s="44"/>
      <c r="G48" s="44"/>
      <c r="H48" s="45"/>
    </row>
    <row r="49" spans="1:8" s="2" customFormat="1" ht="15" x14ac:dyDescent="0.25">
      <c r="A49" s="50" t="s">
        <v>34</v>
      </c>
      <c r="B49" s="44"/>
      <c r="C49" s="44"/>
      <c r="D49" s="44"/>
      <c r="E49" s="44"/>
      <c r="F49" s="44"/>
      <c r="G49" s="44"/>
      <c r="H49" s="45"/>
    </row>
    <row r="50" spans="1:8" s="2" customFormat="1" ht="60" customHeight="1" x14ac:dyDescent="0.2">
      <c r="A50" s="231" t="s">
        <v>84</v>
      </c>
      <c r="B50" s="232"/>
      <c r="C50" s="232"/>
      <c r="D50" s="232"/>
      <c r="E50" s="232"/>
      <c r="F50" s="232"/>
      <c r="G50" s="232"/>
      <c r="H50" s="233"/>
    </row>
    <row r="51" spans="1:8" s="2" customFormat="1" ht="3.75" customHeight="1" thickBot="1" x14ac:dyDescent="0.25">
      <c r="A51" s="46"/>
      <c r="B51" s="47"/>
      <c r="C51" s="47"/>
      <c r="D51" s="47"/>
      <c r="E51" s="47"/>
      <c r="F51" s="47"/>
      <c r="G51" s="47"/>
      <c r="H51" s="48"/>
    </row>
    <row r="52" spans="1:8" x14ac:dyDescent="0.2">
      <c r="G52" s="49"/>
      <c r="H52" s="49"/>
    </row>
  </sheetData>
  <sheetProtection algorithmName="SHA-512" hashValue="+73oxqFQjsdbp+ePAuYpLPHRg/LlP+RzkrhLmJjj30gynwvf94jDuF6qMfo8TtJ4Ku0StYPpg1nHDSjtkPfseA==" saltValue="RKwb+Qnz50eXQ3UPycpzmg==" spinCount="100000" sheet="1" selectLockedCells="1" sort="0"/>
  <mergeCells count="10">
    <mergeCell ref="A3:C3"/>
    <mergeCell ref="A5:C5"/>
    <mergeCell ref="A41:H41"/>
    <mergeCell ref="A44:H44"/>
    <mergeCell ref="A47:H47"/>
    <mergeCell ref="A50:H50"/>
    <mergeCell ref="A35:H35"/>
    <mergeCell ref="A36:H36"/>
    <mergeCell ref="A37:H37"/>
    <mergeCell ref="A38:H38"/>
  </mergeCells>
  <dataValidations disablePrompts="1" count="1">
    <dataValidation type="decimal" operator="lessThanOrEqual" allowBlank="1" showErrorMessage="1" error="Der Beschäftigungsumfang kann nicht höher als 100 % sein. Bitte korrigieren Sie Ihre Eingabe." sqref="C12:C26 E12:E26">
      <formula1>1</formula1>
    </dataValidation>
  </dataValidations>
  <printOptions horizontalCentered="1"/>
  <pageMargins left="0.78740157480314965" right="0.78740157480314965" top="0.78740157480314965" bottom="0.78740157480314965" header="0.39370078740157483" footer="0.19685039370078741"/>
  <pageSetup paperSize="9" scale="88" orientation="landscape" r:id="rId1"/>
  <headerFooter alignWithMargins="0">
    <oddFooter>&amp;L&amp;8 Stand: 22.08.2024&amp;C&amp;8Seite 10 von 14&amp;R&amp;8&amp;A</oddFooter>
  </headerFooter>
  <rowBreaks count="1" manualBreakCount="1">
    <brk id="30" max="16383"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Grenzen!$B$1:$C$1</xm:f>
          </x14:formula1>
          <xm:sqref>D12:D26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C40"/>
  <sheetViews>
    <sheetView zoomScaleNormal="100" workbookViewId="0">
      <selection activeCell="A11" sqref="A11"/>
    </sheetView>
  </sheetViews>
  <sheetFormatPr baseColWidth="10" defaultColWidth="11.42578125" defaultRowHeight="12.75" x14ac:dyDescent="0.2"/>
  <cols>
    <col min="1" max="1" width="42.85546875" style="2" customWidth="1"/>
    <col min="2" max="3" width="31.42578125" style="2" customWidth="1"/>
    <col min="4" max="4" width="15.7109375" style="2" customWidth="1"/>
    <col min="5" max="16384" width="11.42578125" style="2"/>
  </cols>
  <sheetData>
    <row r="1" spans="1:3" ht="18.75" customHeight="1" x14ac:dyDescent="0.25">
      <c r="A1" s="1" t="s">
        <v>9</v>
      </c>
    </row>
    <row r="3" spans="1:3" x14ac:dyDescent="0.2">
      <c r="A3" s="212" t="str">
        <f>IF(Erläuterungen!C8 = "","",CONCATENATE(Erläuterungen!A8,":"," ",Erläuterungen!C8))</f>
        <v/>
      </c>
      <c r="B3" s="212"/>
      <c r="C3" s="212"/>
    </row>
    <row r="4" spans="1:3" ht="5.25" customHeight="1" x14ac:dyDescent="0.2">
      <c r="C4" s="3"/>
    </row>
    <row r="5" spans="1:3" x14ac:dyDescent="0.2">
      <c r="A5" s="212" t="str">
        <f>IF(Erläuterungen!C10 = "","",CONCATENATE(Erläuterungen!A10,":"," ",Erläuterungen!C10))</f>
        <v/>
      </c>
      <c r="B5" s="212"/>
      <c r="C5" s="212"/>
    </row>
    <row r="8" spans="1:3" x14ac:dyDescent="0.2">
      <c r="A8" s="61">
        <v>1</v>
      </c>
      <c r="B8" s="27">
        <v>2</v>
      </c>
      <c r="C8" s="25">
        <v>3</v>
      </c>
    </row>
    <row r="9" spans="1:3" s="22" customFormat="1" ht="21.75" customHeight="1" x14ac:dyDescent="0.2">
      <c r="A9" s="62" t="s">
        <v>7</v>
      </c>
      <c r="B9" s="28" t="s">
        <v>35</v>
      </c>
      <c r="C9" s="26" t="s">
        <v>36</v>
      </c>
    </row>
    <row r="10" spans="1:3" x14ac:dyDescent="0.2">
      <c r="A10" s="63" t="s">
        <v>6</v>
      </c>
      <c r="B10" s="29" t="s">
        <v>6</v>
      </c>
      <c r="C10" s="30" t="s">
        <v>6</v>
      </c>
    </row>
    <row r="11" spans="1:3" x14ac:dyDescent="0.2">
      <c r="A11" s="75"/>
      <c r="B11" s="165"/>
      <c r="C11" s="166"/>
    </row>
    <row r="12" spans="1:3" x14ac:dyDescent="0.2">
      <c r="A12" s="73"/>
      <c r="B12" s="165"/>
      <c r="C12" s="166"/>
    </row>
    <row r="13" spans="1:3" x14ac:dyDescent="0.2">
      <c r="A13" s="73"/>
      <c r="B13" s="165"/>
      <c r="C13" s="166"/>
    </row>
    <row r="14" spans="1:3" x14ac:dyDescent="0.2">
      <c r="A14" s="73"/>
      <c r="B14" s="165"/>
      <c r="C14" s="166"/>
    </row>
    <row r="15" spans="1:3" x14ac:dyDescent="0.2">
      <c r="A15" s="73"/>
      <c r="B15" s="165"/>
      <c r="C15" s="166"/>
    </row>
    <row r="16" spans="1:3" x14ac:dyDescent="0.2">
      <c r="A16" s="73"/>
      <c r="B16" s="165"/>
      <c r="C16" s="166"/>
    </row>
    <row r="17" spans="1:3" x14ac:dyDescent="0.2">
      <c r="A17" s="73"/>
      <c r="B17" s="165"/>
      <c r="C17" s="166"/>
    </row>
    <row r="18" spans="1:3" x14ac:dyDescent="0.2">
      <c r="A18" s="73"/>
      <c r="B18" s="165"/>
      <c r="C18" s="166"/>
    </row>
    <row r="19" spans="1:3" x14ac:dyDescent="0.2">
      <c r="A19" s="73"/>
      <c r="B19" s="165"/>
      <c r="C19" s="166"/>
    </row>
    <row r="20" spans="1:3" x14ac:dyDescent="0.2">
      <c r="A20" s="73"/>
      <c r="B20" s="165"/>
      <c r="C20" s="166"/>
    </row>
    <row r="21" spans="1:3" x14ac:dyDescent="0.2">
      <c r="A21" s="73"/>
      <c r="B21" s="165"/>
      <c r="C21" s="166"/>
    </row>
    <row r="22" spans="1:3" x14ac:dyDescent="0.2">
      <c r="A22" s="73"/>
      <c r="B22" s="165"/>
      <c r="C22" s="166"/>
    </row>
    <row r="23" spans="1:3" x14ac:dyDescent="0.2">
      <c r="A23" s="73"/>
      <c r="B23" s="165"/>
      <c r="C23" s="166"/>
    </row>
    <row r="24" spans="1:3" x14ac:dyDescent="0.2">
      <c r="A24" s="73"/>
      <c r="B24" s="165"/>
      <c r="C24" s="166"/>
    </row>
    <row r="25" spans="1:3" x14ac:dyDescent="0.2">
      <c r="A25" s="73"/>
      <c r="B25" s="165"/>
      <c r="C25" s="166"/>
    </row>
    <row r="26" spans="1:3" x14ac:dyDescent="0.2">
      <c r="A26" s="73"/>
      <c r="B26" s="165"/>
      <c r="C26" s="166"/>
    </row>
    <row r="27" spans="1:3" x14ac:dyDescent="0.2">
      <c r="A27" s="73"/>
      <c r="B27" s="165"/>
      <c r="C27" s="166"/>
    </row>
    <row r="28" spans="1:3" x14ac:dyDescent="0.2">
      <c r="A28" s="73"/>
      <c r="B28" s="165"/>
      <c r="C28" s="166"/>
    </row>
    <row r="29" spans="1:3" x14ac:dyDescent="0.2">
      <c r="A29" s="73"/>
      <c r="B29" s="165"/>
      <c r="C29" s="166"/>
    </row>
    <row r="30" spans="1:3" x14ac:dyDescent="0.2">
      <c r="A30" s="73"/>
      <c r="B30" s="165"/>
      <c r="C30" s="166"/>
    </row>
    <row r="31" spans="1:3" x14ac:dyDescent="0.2">
      <c r="A31" s="73"/>
      <c r="B31" s="165"/>
      <c r="C31" s="166"/>
    </row>
    <row r="32" spans="1:3" x14ac:dyDescent="0.2">
      <c r="A32" s="73"/>
      <c r="B32" s="165"/>
      <c r="C32" s="166"/>
    </row>
    <row r="33" spans="1:3" x14ac:dyDescent="0.2">
      <c r="A33" s="73"/>
      <c r="B33" s="165"/>
      <c r="C33" s="166"/>
    </row>
    <row r="34" spans="1:3" s="22" customFormat="1" ht="21" customHeight="1" x14ac:dyDescent="0.2">
      <c r="A34" s="64" t="s">
        <v>2</v>
      </c>
      <c r="B34" s="167" t="str">
        <f>IF(SUM(B11:B33)=0,"",SUM(B11:B33))</f>
        <v/>
      </c>
      <c r="C34" s="168" t="str">
        <f>IF(SUM(C11:C33)=0,"",SUM(C11:C33))</f>
        <v/>
      </c>
    </row>
    <row r="35" spans="1:3" ht="13.5" thickBot="1" x14ac:dyDescent="0.25"/>
    <row r="36" spans="1:3" ht="3.75" customHeight="1" x14ac:dyDescent="0.2">
      <c r="A36" s="40"/>
      <c r="B36" s="41"/>
      <c r="C36" s="42"/>
    </row>
    <row r="37" spans="1:3" s="55" customFormat="1" ht="15.75" x14ac:dyDescent="0.25">
      <c r="A37" s="237" t="s">
        <v>39</v>
      </c>
      <c r="B37" s="238"/>
      <c r="C37" s="239"/>
    </row>
    <row r="38" spans="1:3" s="22" customFormat="1" ht="54" customHeight="1" x14ac:dyDescent="0.2">
      <c r="A38" s="240" t="s">
        <v>70</v>
      </c>
      <c r="B38" s="241"/>
      <c r="C38" s="242"/>
    </row>
    <row r="39" spans="1:3" s="22" customFormat="1" ht="72" customHeight="1" x14ac:dyDescent="0.2">
      <c r="A39" s="240" t="s">
        <v>71</v>
      </c>
      <c r="B39" s="241"/>
      <c r="C39" s="242"/>
    </row>
    <row r="40" spans="1:3" ht="3.75" customHeight="1" thickBot="1" x14ac:dyDescent="0.25">
      <c r="A40" s="46"/>
      <c r="B40" s="47"/>
      <c r="C40" s="48"/>
    </row>
  </sheetData>
  <sheetProtection algorithmName="SHA-512" hashValue="I9TDRUGkCWeuZC9Y4L8DAdB4vnHLM2J5N1zKfV7QDPTlE+aTLvFgOKYZIUl2j3BbJofJM1A/a6F7qh90QRmoIg==" saltValue="juB/2YGwSShe5DWgHx1f/w==" spinCount="100000" sheet="1" selectLockedCells="1"/>
  <mergeCells count="5">
    <mergeCell ref="A3:C3"/>
    <mergeCell ref="A5:C5"/>
    <mergeCell ref="A37:C37"/>
    <mergeCell ref="A38:C38"/>
    <mergeCell ref="A39:C39"/>
  </mergeCells>
  <phoneticPr fontId="3" type="noConversion"/>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 Stand: 22.08.2024&amp;C&amp;8Seite 11 von14&amp;R&amp;8&amp;A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Q63"/>
  <sheetViews>
    <sheetView zoomScaleNormal="100" workbookViewId="0">
      <selection activeCell="E13" sqref="E13"/>
    </sheetView>
  </sheetViews>
  <sheetFormatPr baseColWidth="10" defaultColWidth="11.42578125" defaultRowHeight="12.75" x14ac:dyDescent="0.2"/>
  <cols>
    <col min="1" max="1" width="4.28515625" style="2" customWidth="1"/>
    <col min="2" max="2" width="2.42578125" style="2" customWidth="1"/>
    <col min="3" max="3" width="1.42578125" style="2" customWidth="1"/>
    <col min="4" max="4" width="37.85546875" style="2" customWidth="1"/>
    <col min="5" max="6" width="17.7109375" style="2" customWidth="1"/>
    <col min="7" max="7" width="22.85546875" style="2" customWidth="1"/>
    <col min="8" max="16384" width="11.42578125" style="2"/>
  </cols>
  <sheetData>
    <row r="1" spans="1:7" ht="18.75" customHeight="1" x14ac:dyDescent="0.25">
      <c r="A1" s="1" t="s">
        <v>10</v>
      </c>
      <c r="F1" s="1"/>
      <c r="G1" s="1"/>
    </row>
    <row r="3" spans="1:7" x14ac:dyDescent="0.2">
      <c r="A3" s="212" t="str">
        <f>IF(Erläuterungen!C8 = "","",CONCATENATE(Erläuterungen!A8,":"," ",Erläuterungen!C8))</f>
        <v/>
      </c>
      <c r="B3" s="212"/>
      <c r="C3" s="212"/>
      <c r="D3" s="212"/>
      <c r="E3" s="212"/>
      <c r="F3" s="212"/>
    </row>
    <row r="4" spans="1:7" ht="5.25" customHeight="1" x14ac:dyDescent="0.2">
      <c r="E4" s="3"/>
    </row>
    <row r="5" spans="1:7" x14ac:dyDescent="0.2">
      <c r="A5" s="212" t="str">
        <f>IF(Erläuterungen!C10 = "","",CONCATENATE(Erläuterungen!A10,":"," ",Erläuterungen!C10))</f>
        <v/>
      </c>
      <c r="B5" s="212"/>
      <c r="C5" s="212"/>
      <c r="D5" s="212"/>
      <c r="E5" s="212"/>
      <c r="F5" s="212"/>
    </row>
    <row r="6" spans="1:7" ht="6" customHeight="1" x14ac:dyDescent="0.2">
      <c r="D6" s="146"/>
      <c r="E6" s="146"/>
    </row>
    <row r="7" spans="1:7" ht="12.75" customHeight="1" x14ac:dyDescent="0.2">
      <c r="B7" s="181"/>
      <c r="D7" s="38" t="s">
        <v>72</v>
      </c>
    </row>
    <row r="8" spans="1:7" ht="3" customHeight="1" x14ac:dyDescent="0.2">
      <c r="D8" s="38"/>
    </row>
    <row r="9" spans="1:7" x14ac:dyDescent="0.2">
      <c r="B9" s="180"/>
      <c r="D9" s="38" t="s">
        <v>73</v>
      </c>
    </row>
    <row r="10" spans="1:7" x14ac:dyDescent="0.2">
      <c r="D10" s="3"/>
      <c r="E10" s="3"/>
      <c r="F10" s="3"/>
      <c r="G10" s="3"/>
    </row>
    <row r="11" spans="1:7" x14ac:dyDescent="0.2">
      <c r="A11" s="266" t="s">
        <v>17</v>
      </c>
      <c r="B11" s="267"/>
      <c r="C11" s="267"/>
      <c r="D11" s="268"/>
      <c r="E11" s="147" t="s">
        <v>13</v>
      </c>
      <c r="F11" s="34" t="s">
        <v>14</v>
      </c>
      <c r="G11" s="8"/>
    </row>
    <row r="12" spans="1:7" x14ac:dyDescent="0.2">
      <c r="A12" s="269"/>
      <c r="B12" s="270"/>
      <c r="C12" s="270"/>
      <c r="D12" s="271"/>
      <c r="E12" s="35" t="s">
        <v>6</v>
      </c>
      <c r="F12" s="36" t="s">
        <v>4</v>
      </c>
      <c r="G12" s="8"/>
    </row>
    <row r="13" spans="1:7" ht="15" customHeight="1" x14ac:dyDescent="0.2">
      <c r="A13" s="243" t="s">
        <v>12</v>
      </c>
      <c r="B13" s="244"/>
      <c r="C13" s="244"/>
      <c r="D13" s="244"/>
      <c r="E13" s="176"/>
      <c r="F13" s="177" t="str">
        <f>IF(E13="","",100)</f>
        <v/>
      </c>
      <c r="G13" s="9"/>
    </row>
    <row r="14" spans="1:7" ht="15" customHeight="1" x14ac:dyDescent="0.2">
      <c r="A14" s="243" t="s">
        <v>20</v>
      </c>
      <c r="B14" s="244"/>
      <c r="C14" s="244"/>
      <c r="D14" s="244"/>
      <c r="E14" s="176"/>
      <c r="F14" s="177" t="str">
        <f>IF(OR(E14="",E13=""),"",(E14*F13/E13))</f>
        <v/>
      </c>
      <c r="G14" s="10"/>
    </row>
    <row r="15" spans="1:7" ht="15" customHeight="1" x14ac:dyDescent="0.2">
      <c r="A15" s="243" t="s">
        <v>21</v>
      </c>
      <c r="B15" s="244"/>
      <c r="C15" s="244"/>
      <c r="D15" s="244"/>
      <c r="E15" s="176"/>
      <c r="F15" s="177" t="str">
        <f>IF(OR(E13="",E15=""),"",E15*F13/E13)</f>
        <v/>
      </c>
      <c r="G15" s="5"/>
    </row>
    <row r="16" spans="1:7" x14ac:dyDescent="0.2">
      <c r="A16" s="17"/>
      <c r="B16" s="18"/>
      <c r="E16" s="18"/>
      <c r="F16" s="18"/>
      <c r="G16" s="5"/>
    </row>
    <row r="17" spans="1:7" x14ac:dyDescent="0.2">
      <c r="A17" s="266" t="s">
        <v>18</v>
      </c>
      <c r="B17" s="267"/>
      <c r="C17" s="267"/>
      <c r="D17" s="268"/>
      <c r="E17" s="25" t="s">
        <v>13</v>
      </c>
      <c r="F17" s="37" t="s">
        <v>14</v>
      </c>
      <c r="G17" s="8"/>
    </row>
    <row r="18" spans="1:7" x14ac:dyDescent="0.2">
      <c r="A18" s="269"/>
      <c r="B18" s="270"/>
      <c r="C18" s="270"/>
      <c r="D18" s="271"/>
      <c r="E18" s="35" t="s">
        <v>6</v>
      </c>
      <c r="F18" s="25" t="s">
        <v>4</v>
      </c>
      <c r="G18" s="8"/>
    </row>
    <row r="19" spans="1:7" ht="15" customHeight="1" x14ac:dyDescent="0.2">
      <c r="A19" s="243" t="s">
        <v>15</v>
      </c>
      <c r="B19" s="244"/>
      <c r="C19" s="244"/>
      <c r="D19" s="244"/>
      <c r="E19" s="166"/>
      <c r="F19" s="178" t="str">
        <f>IF(E19="","",100)</f>
        <v/>
      </c>
      <c r="G19" s="5"/>
    </row>
    <row r="20" spans="1:7" x14ac:dyDescent="0.2">
      <c r="A20" s="245"/>
      <c r="B20" s="246"/>
      <c r="C20" s="246"/>
      <c r="D20" s="246"/>
      <c r="E20" s="35" t="s">
        <v>4</v>
      </c>
      <c r="F20" s="25" t="s">
        <v>4</v>
      </c>
      <c r="G20" s="8"/>
    </row>
    <row r="21" spans="1:7" ht="15" customHeight="1" x14ac:dyDescent="0.2">
      <c r="A21" s="243" t="s">
        <v>20</v>
      </c>
      <c r="B21" s="244"/>
      <c r="C21" s="244"/>
      <c r="D21" s="244"/>
      <c r="E21" s="179" t="str">
        <f>IF(OR(E19="",F21=""),"",E19*F21/100)</f>
        <v/>
      </c>
      <c r="F21" s="178" t="str">
        <f>F14</f>
        <v/>
      </c>
      <c r="G21" s="5"/>
    </row>
    <row r="22" spans="1:7" ht="15" customHeight="1" x14ac:dyDescent="0.2">
      <c r="A22" s="243" t="s">
        <v>21</v>
      </c>
      <c r="B22" s="244"/>
      <c r="C22" s="244"/>
      <c r="D22" s="244"/>
      <c r="E22" s="179" t="str">
        <f>IF(OR(E19="",F22=""),"",E19*F22/100)</f>
        <v/>
      </c>
      <c r="F22" s="178" t="str">
        <f>F15</f>
        <v/>
      </c>
      <c r="G22" s="5"/>
    </row>
    <row r="23" spans="1:7" ht="25.5" customHeight="1" x14ac:dyDescent="0.2">
      <c r="A23" s="17"/>
      <c r="B23" s="17"/>
      <c r="E23" s="18"/>
      <c r="F23" s="21"/>
      <c r="G23" s="5"/>
    </row>
    <row r="24" spans="1:7" x14ac:dyDescent="0.2">
      <c r="A24" s="266" t="s">
        <v>16</v>
      </c>
      <c r="B24" s="267"/>
      <c r="C24" s="267"/>
      <c r="D24" s="268"/>
      <c r="E24" s="25" t="s">
        <v>13</v>
      </c>
      <c r="F24" s="37" t="s">
        <v>14</v>
      </c>
      <c r="G24" s="8"/>
    </row>
    <row r="25" spans="1:7" x14ac:dyDescent="0.2">
      <c r="A25" s="269"/>
      <c r="B25" s="270"/>
      <c r="C25" s="270"/>
      <c r="D25" s="271"/>
      <c r="E25" s="35" t="s">
        <v>6</v>
      </c>
      <c r="F25" s="25" t="s">
        <v>4</v>
      </c>
      <c r="G25" s="8"/>
    </row>
    <row r="26" spans="1:7" ht="15" customHeight="1" x14ac:dyDescent="0.2">
      <c r="A26" s="243" t="s">
        <v>69</v>
      </c>
      <c r="B26" s="244"/>
      <c r="C26" s="244"/>
      <c r="D26" s="244"/>
      <c r="E26" s="166"/>
      <c r="F26" s="178" t="str">
        <f>IF(E26="","",100)</f>
        <v/>
      </c>
      <c r="G26" s="5"/>
    </row>
    <row r="27" spans="1:7" x14ac:dyDescent="0.2">
      <c r="A27" s="245"/>
      <c r="B27" s="246"/>
      <c r="C27" s="246"/>
      <c r="D27" s="246"/>
      <c r="E27" s="35" t="s">
        <v>4</v>
      </c>
      <c r="F27" s="25" t="s">
        <v>4</v>
      </c>
      <c r="G27" s="8"/>
    </row>
    <row r="28" spans="1:7" ht="15" customHeight="1" x14ac:dyDescent="0.2">
      <c r="A28" s="243" t="s">
        <v>22</v>
      </c>
      <c r="B28" s="244"/>
      <c r="C28" s="244"/>
      <c r="D28" s="244"/>
      <c r="E28" s="179" t="str">
        <f>IF(F28="","",E26*F28/100)</f>
        <v/>
      </c>
      <c r="F28" s="178" t="str">
        <f>F14</f>
        <v/>
      </c>
      <c r="G28" s="5"/>
    </row>
    <row r="29" spans="1:7" ht="15" customHeight="1" x14ac:dyDescent="0.2">
      <c r="A29" s="243" t="s">
        <v>23</v>
      </c>
      <c r="B29" s="244"/>
      <c r="C29" s="244"/>
      <c r="D29" s="244"/>
      <c r="E29" s="179" t="str">
        <f>IF(F29="","",E26*F29/100)</f>
        <v/>
      </c>
      <c r="F29" s="178" t="str">
        <f>F15</f>
        <v/>
      </c>
      <c r="G29" s="5"/>
    </row>
    <row r="30" spans="1:7" x14ac:dyDescent="0.2">
      <c r="A30" s="17"/>
      <c r="B30" s="18"/>
      <c r="E30" s="18"/>
      <c r="F30" s="18"/>
      <c r="G30" s="5"/>
    </row>
    <row r="31" spans="1:7" x14ac:dyDescent="0.2">
      <c r="A31" s="266" t="s">
        <v>25</v>
      </c>
      <c r="B31" s="267"/>
      <c r="C31" s="267"/>
      <c r="D31" s="268"/>
      <c r="E31" s="245" t="s">
        <v>13</v>
      </c>
      <c r="F31" s="250"/>
      <c r="G31" s="8"/>
    </row>
    <row r="32" spans="1:7" x14ac:dyDescent="0.2">
      <c r="A32" s="269"/>
      <c r="B32" s="270"/>
      <c r="C32" s="270"/>
      <c r="D32" s="271"/>
      <c r="E32" s="245" t="s">
        <v>4</v>
      </c>
      <c r="F32" s="250"/>
      <c r="G32" s="8"/>
    </row>
    <row r="33" spans="1:17" ht="14.25" customHeight="1" x14ac:dyDescent="0.2">
      <c r="A33" s="243" t="s">
        <v>19</v>
      </c>
      <c r="B33" s="244"/>
      <c r="C33" s="244"/>
      <c r="D33" s="244"/>
      <c r="E33" s="251" t="str">
        <f>IF(OR(E14="",E21=""),"",(IF(E14&gt;E21,E21,E14)))</f>
        <v/>
      </c>
      <c r="F33" s="252"/>
      <c r="G33" s="5"/>
    </row>
    <row r="34" spans="1:17" ht="15" customHeight="1" x14ac:dyDescent="0.2">
      <c r="A34" s="243" t="s">
        <v>16</v>
      </c>
      <c r="B34" s="244"/>
      <c r="C34" s="244"/>
      <c r="D34" s="244"/>
      <c r="E34" s="251" t="str">
        <f>E28</f>
        <v/>
      </c>
      <c r="F34" s="252"/>
      <c r="G34" s="5"/>
    </row>
    <row r="35" spans="1:17" ht="15" customHeight="1" x14ac:dyDescent="0.2">
      <c r="A35" s="272" t="s">
        <v>2</v>
      </c>
      <c r="B35" s="273"/>
      <c r="C35" s="273"/>
      <c r="D35" s="273"/>
      <c r="E35" s="253" t="str">
        <f>IF(E33="","",SUM(E33:E34))</f>
        <v/>
      </c>
      <c r="F35" s="254"/>
      <c r="G35" s="5"/>
    </row>
    <row r="36" spans="1:17" x14ac:dyDescent="0.2">
      <c r="A36" s="243" t="s">
        <v>24</v>
      </c>
      <c r="B36" s="244"/>
      <c r="C36" s="244"/>
      <c r="D36" s="244"/>
      <c r="E36" s="264" t="str">
        <f>IF(E35="","",IF((Übersicht!E11+Übersicht!E12+Übersicht!E13+Übersicht!#REF!+Übersicht!E14+Übersicht!E15+Übersicht!#REF!+Übersicht!E16+Übersicht!#REF!+Übersicht!#REF!)=0,"Bitte min. ein weiteres Tabellenblatt ausfüllen",(Übersicht!E11+Übersicht!E12+Übersicht!E13+Übersicht!#REF!+Übersicht!E14+Übersicht!E15+Übersicht!#REF!+Übersicht!E16+Übersicht!#REF!+Übersicht!#REF!)))</f>
        <v/>
      </c>
      <c r="F36" s="265"/>
      <c r="G36" s="5"/>
    </row>
    <row r="37" spans="1:17" ht="15" customHeight="1" x14ac:dyDescent="0.2">
      <c r="A37" s="243" t="s">
        <v>26</v>
      </c>
      <c r="B37" s="244"/>
      <c r="C37" s="244"/>
      <c r="D37" s="244"/>
      <c r="E37" s="251" t="str">
        <f>IF(OR(E36="",E36="Bitte min. ein weiteres Tabellenblatt ausfüllen"),"",E36/9)</f>
        <v/>
      </c>
      <c r="F37" s="252"/>
      <c r="G37" s="5"/>
    </row>
    <row r="38" spans="1:17" ht="14.25" customHeight="1" x14ac:dyDescent="0.2">
      <c r="A38" s="272" t="s">
        <v>25</v>
      </c>
      <c r="B38" s="273"/>
      <c r="C38" s="273"/>
      <c r="D38" s="273"/>
      <c r="E38" s="253" t="str">
        <f>IF(E37="","",IF(E37&lt;E35,E37,E35))</f>
        <v/>
      </c>
      <c r="F38" s="254"/>
      <c r="G38" s="5"/>
    </row>
    <row r="39" spans="1:17" x14ac:dyDescent="0.2">
      <c r="D39" s="17"/>
      <c r="E39" s="18"/>
      <c r="F39" s="18"/>
      <c r="G39" s="18"/>
      <c r="H39" s="19"/>
      <c r="I39" s="19"/>
      <c r="J39" s="19"/>
      <c r="K39" s="19"/>
      <c r="L39" s="19"/>
      <c r="M39" s="19"/>
      <c r="N39" s="19"/>
      <c r="O39" s="19"/>
      <c r="P39" s="19"/>
      <c r="Q39" s="19"/>
    </row>
    <row r="40" spans="1:17" x14ac:dyDescent="0.2">
      <c r="D40" s="17"/>
      <c r="E40" s="18"/>
      <c r="F40" s="18"/>
      <c r="G40" s="18"/>
      <c r="H40" s="19"/>
      <c r="I40" s="19"/>
      <c r="J40" s="19"/>
      <c r="K40" s="19"/>
      <c r="L40" s="19"/>
      <c r="M40" s="19"/>
      <c r="N40" s="19"/>
      <c r="O40" s="19"/>
      <c r="P40" s="19"/>
      <c r="Q40" s="19"/>
    </row>
    <row r="41" spans="1:17" ht="13.5" thickBot="1" x14ac:dyDescent="0.25">
      <c r="D41" s="17"/>
      <c r="E41" s="18"/>
      <c r="F41" s="18"/>
      <c r="G41" s="18"/>
      <c r="H41" s="19"/>
      <c r="I41" s="19"/>
      <c r="J41" s="19"/>
      <c r="K41" s="19"/>
      <c r="L41" s="19"/>
      <c r="M41" s="19"/>
      <c r="N41" s="19"/>
      <c r="O41" s="19"/>
      <c r="P41" s="19"/>
      <c r="Q41" s="19"/>
    </row>
    <row r="42" spans="1:17" s="78" customFormat="1" ht="3.75" customHeight="1" x14ac:dyDescent="0.2">
      <c r="A42" s="258"/>
      <c r="B42" s="259"/>
      <c r="C42" s="259"/>
      <c r="D42" s="259"/>
      <c r="E42" s="259"/>
      <c r="F42" s="260"/>
    </row>
    <row r="43" spans="1:17" s="78" customFormat="1" ht="15.75" x14ac:dyDescent="0.25">
      <c r="A43" s="255" t="s">
        <v>39</v>
      </c>
      <c r="B43" s="256"/>
      <c r="C43" s="256"/>
      <c r="D43" s="256"/>
      <c r="E43" s="256"/>
      <c r="F43" s="257"/>
    </row>
    <row r="44" spans="1:17" s="78" customFormat="1" ht="3.75" customHeight="1" x14ac:dyDescent="0.2">
      <c r="A44" s="261"/>
      <c r="B44" s="262"/>
      <c r="C44" s="262"/>
      <c r="D44" s="262"/>
      <c r="E44" s="262"/>
      <c r="F44" s="263"/>
    </row>
    <row r="45" spans="1:17" s="78" customFormat="1" ht="12.75" customHeight="1" x14ac:dyDescent="0.2">
      <c r="A45" s="224" t="s">
        <v>74</v>
      </c>
      <c r="B45" s="225"/>
      <c r="C45" s="225"/>
      <c r="D45" s="225"/>
      <c r="E45" s="225"/>
      <c r="F45" s="226"/>
    </row>
    <row r="46" spans="1:17" s="78" customFormat="1" ht="12.75" customHeight="1" x14ac:dyDescent="0.2">
      <c r="A46" s="224"/>
      <c r="B46" s="225"/>
      <c r="C46" s="225"/>
      <c r="D46" s="225"/>
      <c r="E46" s="225"/>
      <c r="F46" s="226"/>
    </row>
    <row r="47" spans="1:17" s="78" customFormat="1" ht="12.75" customHeight="1" x14ac:dyDescent="0.2">
      <c r="A47" s="224"/>
      <c r="B47" s="225"/>
      <c r="C47" s="225"/>
      <c r="D47" s="225"/>
      <c r="E47" s="225"/>
      <c r="F47" s="226"/>
    </row>
    <row r="48" spans="1:17" s="78" customFormat="1" ht="21.75" customHeight="1" x14ac:dyDescent="0.2">
      <c r="A48" s="224"/>
      <c r="B48" s="225"/>
      <c r="C48" s="225"/>
      <c r="D48" s="225"/>
      <c r="E48" s="225"/>
      <c r="F48" s="226"/>
    </row>
    <row r="49" spans="1:17" s="78" customFormat="1" ht="3.75" customHeight="1" x14ac:dyDescent="0.2">
      <c r="A49" s="261"/>
      <c r="B49" s="262"/>
      <c r="C49" s="262"/>
      <c r="D49" s="262"/>
      <c r="E49" s="262"/>
      <c r="F49" s="263"/>
    </row>
    <row r="50" spans="1:17" ht="12.75" customHeight="1" x14ac:dyDescent="0.2">
      <c r="A50" s="224" t="s">
        <v>68</v>
      </c>
      <c r="B50" s="225"/>
      <c r="C50" s="225"/>
      <c r="D50" s="225"/>
      <c r="E50" s="225"/>
      <c r="F50" s="226"/>
      <c r="G50" s="19"/>
      <c r="H50" s="19"/>
      <c r="I50" s="19"/>
      <c r="J50" s="19"/>
      <c r="K50" s="19"/>
      <c r="L50" s="19"/>
      <c r="M50" s="19"/>
      <c r="N50" s="19"/>
    </row>
    <row r="51" spans="1:17" ht="12.75" customHeight="1" x14ac:dyDescent="0.2">
      <c r="A51" s="224"/>
      <c r="B51" s="225"/>
      <c r="C51" s="225"/>
      <c r="D51" s="225"/>
      <c r="E51" s="225"/>
      <c r="F51" s="226"/>
      <c r="G51" s="19"/>
      <c r="H51" s="19"/>
      <c r="I51" s="19"/>
      <c r="J51" s="19"/>
      <c r="K51" s="19"/>
      <c r="L51" s="19"/>
      <c r="M51" s="19"/>
      <c r="N51" s="19"/>
    </row>
    <row r="52" spans="1:17" ht="12.75" customHeight="1" x14ac:dyDescent="0.2">
      <c r="A52" s="224"/>
      <c r="B52" s="225"/>
      <c r="C52" s="225"/>
      <c r="D52" s="225"/>
      <c r="E52" s="225"/>
      <c r="F52" s="226"/>
      <c r="G52" s="19"/>
      <c r="H52" s="19"/>
      <c r="I52" s="19"/>
      <c r="J52" s="19"/>
      <c r="K52" s="19"/>
      <c r="L52" s="19"/>
      <c r="M52" s="19"/>
      <c r="N52" s="19"/>
    </row>
    <row r="53" spans="1:17" ht="67.5" customHeight="1" x14ac:dyDescent="0.2">
      <c r="A53" s="224"/>
      <c r="B53" s="225"/>
      <c r="C53" s="225"/>
      <c r="D53" s="225"/>
      <c r="E53" s="225"/>
      <c r="F53" s="226"/>
      <c r="G53" s="19"/>
      <c r="H53" s="19"/>
      <c r="I53" s="19"/>
      <c r="J53" s="19"/>
      <c r="K53" s="19"/>
      <c r="L53" s="19"/>
      <c r="M53" s="19"/>
      <c r="N53" s="19"/>
    </row>
    <row r="54" spans="1:17" s="78" customFormat="1" ht="3.75" customHeight="1" thickBot="1" x14ac:dyDescent="0.25">
      <c r="A54" s="247"/>
      <c r="B54" s="248"/>
      <c r="C54" s="248"/>
      <c r="D54" s="248"/>
      <c r="E54" s="248"/>
      <c r="F54" s="249"/>
    </row>
    <row r="55" spans="1:17" x14ac:dyDescent="0.2">
      <c r="D55" s="17"/>
      <c r="E55" s="18"/>
      <c r="F55" s="18"/>
      <c r="G55" s="18"/>
      <c r="H55" s="19"/>
      <c r="I55" s="19"/>
      <c r="J55" s="19"/>
      <c r="K55" s="19"/>
      <c r="L55" s="19"/>
      <c r="M55" s="19"/>
      <c r="N55" s="19"/>
      <c r="O55" s="19"/>
      <c r="P55" s="19"/>
      <c r="Q55" s="19"/>
    </row>
    <row r="56" spans="1:17" x14ac:dyDescent="0.2">
      <c r="D56" s="17"/>
      <c r="E56" s="18"/>
      <c r="F56" s="18"/>
      <c r="G56" s="18"/>
      <c r="H56" s="19"/>
      <c r="I56" s="19"/>
      <c r="J56" s="19"/>
      <c r="K56" s="19"/>
      <c r="L56" s="19"/>
      <c r="M56" s="19"/>
      <c r="N56" s="19"/>
      <c r="O56" s="19"/>
      <c r="P56" s="19"/>
      <c r="Q56" s="19"/>
    </row>
    <row r="57" spans="1:17" x14ac:dyDescent="0.2">
      <c r="D57" s="17"/>
      <c r="E57" s="18"/>
      <c r="F57" s="18"/>
      <c r="G57" s="18"/>
      <c r="H57" s="19"/>
      <c r="I57" s="19"/>
      <c r="J57" s="19"/>
      <c r="K57" s="19"/>
      <c r="L57" s="19"/>
      <c r="M57" s="19"/>
      <c r="N57" s="19"/>
      <c r="O57" s="19"/>
      <c r="P57" s="19"/>
      <c r="Q57" s="19"/>
    </row>
    <row r="58" spans="1:17" x14ac:dyDescent="0.2">
      <c r="D58" s="17"/>
      <c r="E58" s="18"/>
      <c r="F58" s="18"/>
      <c r="G58" s="18"/>
      <c r="H58" s="19"/>
      <c r="I58" s="19"/>
      <c r="J58" s="19"/>
      <c r="K58" s="19"/>
      <c r="L58" s="19"/>
      <c r="M58" s="19"/>
      <c r="N58" s="19"/>
      <c r="O58" s="19"/>
      <c r="P58" s="19"/>
      <c r="Q58" s="19"/>
    </row>
    <row r="59" spans="1:17" x14ac:dyDescent="0.2">
      <c r="D59" s="20"/>
      <c r="E59" s="18"/>
      <c r="F59" s="18"/>
      <c r="G59" s="18"/>
      <c r="H59" s="19"/>
      <c r="I59" s="19"/>
      <c r="J59" s="19"/>
      <c r="K59" s="19"/>
      <c r="L59" s="19"/>
      <c r="M59" s="19"/>
      <c r="N59" s="19"/>
      <c r="O59" s="19"/>
      <c r="P59" s="19"/>
      <c r="Q59" s="19"/>
    </row>
    <row r="60" spans="1:17" ht="21" customHeight="1" x14ac:dyDescent="0.2">
      <c r="D60" s="6"/>
      <c r="E60" s="7"/>
      <c r="F60" s="7"/>
      <c r="G60" s="7"/>
    </row>
    <row r="61" spans="1:17" x14ac:dyDescent="0.2">
      <c r="D61" s="3"/>
      <c r="E61" s="3"/>
      <c r="F61" s="3"/>
      <c r="G61" s="3"/>
    </row>
    <row r="62" spans="1:17" x14ac:dyDescent="0.2">
      <c r="D62" s="3"/>
      <c r="E62" s="3"/>
      <c r="F62" s="3"/>
      <c r="G62" s="3"/>
    </row>
    <row r="63" spans="1:17" x14ac:dyDescent="0.2">
      <c r="D63" s="3"/>
      <c r="E63" s="3"/>
      <c r="F63" s="3"/>
      <c r="G63" s="3"/>
    </row>
  </sheetData>
  <sheetProtection algorithmName="SHA-512" hashValue="bPwZhBYhSejmfwySkpUqxJ9GjUUC38a9R3rG5S41rnbsjbydSJ/2+xYqBs10WQwym7/MQuPWZ2Bz1g1kHYhZcQ==" saltValue="nTD4fq5SUccru6nQQaLX4g==" spinCount="100000" sheet="1" selectLockedCells="1"/>
  <mergeCells count="38">
    <mergeCell ref="E36:F36"/>
    <mergeCell ref="E37:F37"/>
    <mergeCell ref="E38:F38"/>
    <mergeCell ref="A3:F3"/>
    <mergeCell ref="A5:F5"/>
    <mergeCell ref="A11:D12"/>
    <mergeCell ref="A13:D13"/>
    <mergeCell ref="A14:D14"/>
    <mergeCell ref="A15:D15"/>
    <mergeCell ref="A19:D19"/>
    <mergeCell ref="A35:D35"/>
    <mergeCell ref="A38:D38"/>
    <mergeCell ref="A17:D18"/>
    <mergeCell ref="A24:D25"/>
    <mergeCell ref="A31:D32"/>
    <mergeCell ref="A20:D20"/>
    <mergeCell ref="A54:F54"/>
    <mergeCell ref="E31:F31"/>
    <mergeCell ref="E32:F32"/>
    <mergeCell ref="E33:F33"/>
    <mergeCell ref="E34:F34"/>
    <mergeCell ref="E35:F35"/>
    <mergeCell ref="A33:D33"/>
    <mergeCell ref="A34:D34"/>
    <mergeCell ref="A43:F43"/>
    <mergeCell ref="A45:F48"/>
    <mergeCell ref="A50:F53"/>
    <mergeCell ref="A42:F42"/>
    <mergeCell ref="A44:F44"/>
    <mergeCell ref="A49:F49"/>
    <mergeCell ref="A36:D36"/>
    <mergeCell ref="A37:D37"/>
    <mergeCell ref="A29:D29"/>
    <mergeCell ref="A27:D27"/>
    <mergeCell ref="A21:D21"/>
    <mergeCell ref="A22:D22"/>
    <mergeCell ref="A26:D26"/>
    <mergeCell ref="A28:D28"/>
  </mergeCells>
  <phoneticPr fontId="3" type="noConversion"/>
  <dataValidations disablePrompts="1" count="1">
    <dataValidation type="list" allowBlank="1" showInputMessage="1" showErrorMessage="1" sqref="F1:G1">
      <formula1>Verwaltungsvorschrift</formula1>
    </dataValidation>
  </dataValidations>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 Stand: 22.08.2024&amp;C&amp;8Seite 12 von 14&amp;R&amp;8&amp;A</oddFooter>
  </headerFooter>
  <ignoredErrors>
    <ignoredError sqref="F15"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C34"/>
  <sheetViews>
    <sheetView zoomScaleNormal="100" workbookViewId="0">
      <selection activeCell="A11" sqref="A11"/>
    </sheetView>
  </sheetViews>
  <sheetFormatPr baseColWidth="10" defaultColWidth="11.42578125" defaultRowHeight="12.75" x14ac:dyDescent="0.2"/>
  <cols>
    <col min="1" max="1" width="42.85546875" style="2" customWidth="1"/>
    <col min="2" max="2" width="31.42578125" style="2" customWidth="1"/>
    <col min="3" max="3" width="15.7109375" style="2" customWidth="1"/>
    <col min="4" max="16384" width="11.42578125" style="2"/>
  </cols>
  <sheetData>
    <row r="1" spans="1:3" ht="18.75" customHeight="1" x14ac:dyDescent="0.25">
      <c r="A1" s="1" t="s">
        <v>45</v>
      </c>
    </row>
    <row r="3" spans="1:3" x14ac:dyDescent="0.2">
      <c r="A3" s="212" t="str">
        <f>IF(Erläuterungen!C8 = "","",CONCATENATE(Erläuterungen!A8,":"," ",Erläuterungen!C8))</f>
        <v/>
      </c>
      <c r="B3" s="212"/>
      <c r="C3" s="212"/>
    </row>
    <row r="4" spans="1:3" ht="5.25" customHeight="1" x14ac:dyDescent="0.2">
      <c r="C4" s="3"/>
    </row>
    <row r="5" spans="1:3" x14ac:dyDescent="0.2">
      <c r="A5" s="212" t="str">
        <f>IF(Erläuterungen!C10 = "","",CONCATENATE(Erläuterungen!A10,":"," ",Erläuterungen!C10))</f>
        <v/>
      </c>
      <c r="B5" s="212"/>
      <c r="C5" s="212"/>
    </row>
    <row r="8" spans="1:3" x14ac:dyDescent="0.2">
      <c r="A8" s="61">
        <v>1</v>
      </c>
      <c r="B8" s="25">
        <v>2</v>
      </c>
    </row>
    <row r="9" spans="1:3" s="22" customFormat="1" ht="21.75" customHeight="1" x14ac:dyDescent="0.2">
      <c r="A9" s="62" t="s">
        <v>7</v>
      </c>
      <c r="B9" s="26" t="s">
        <v>35</v>
      </c>
    </row>
    <row r="10" spans="1:3" x14ac:dyDescent="0.2">
      <c r="A10" s="63" t="s">
        <v>6</v>
      </c>
      <c r="B10" s="30" t="s">
        <v>6</v>
      </c>
    </row>
    <row r="11" spans="1:3" x14ac:dyDescent="0.2">
      <c r="A11" s="187"/>
      <c r="B11" s="166"/>
    </row>
    <row r="12" spans="1:3" x14ac:dyDescent="0.2">
      <c r="A12" s="74"/>
      <c r="B12" s="166"/>
    </row>
    <row r="13" spans="1:3" x14ac:dyDescent="0.2">
      <c r="A13" s="74"/>
      <c r="B13" s="166"/>
    </row>
    <row r="14" spans="1:3" x14ac:dyDescent="0.2">
      <c r="A14" s="74"/>
      <c r="B14" s="166"/>
    </row>
    <row r="15" spans="1:3" x14ac:dyDescent="0.2">
      <c r="A15" s="74"/>
      <c r="B15" s="166"/>
    </row>
    <row r="16" spans="1:3" x14ac:dyDescent="0.2">
      <c r="A16" s="74"/>
      <c r="B16" s="166"/>
    </row>
    <row r="17" spans="1:2" x14ac:dyDescent="0.2">
      <c r="A17" s="74"/>
      <c r="B17" s="166"/>
    </row>
    <row r="18" spans="1:2" x14ac:dyDescent="0.2">
      <c r="A18" s="74"/>
      <c r="B18" s="166"/>
    </row>
    <row r="19" spans="1:2" x14ac:dyDescent="0.2">
      <c r="A19" s="74"/>
      <c r="B19" s="166"/>
    </row>
    <row r="20" spans="1:2" x14ac:dyDescent="0.2">
      <c r="A20" s="74"/>
      <c r="B20" s="166"/>
    </row>
    <row r="21" spans="1:2" x14ac:dyDescent="0.2">
      <c r="A21" s="74"/>
      <c r="B21" s="166"/>
    </row>
    <row r="22" spans="1:2" x14ac:dyDescent="0.2">
      <c r="A22" s="74"/>
      <c r="B22" s="166"/>
    </row>
    <row r="23" spans="1:2" x14ac:dyDescent="0.2">
      <c r="A23" s="74"/>
      <c r="B23" s="166"/>
    </row>
    <row r="24" spans="1:2" x14ac:dyDescent="0.2">
      <c r="A24" s="74"/>
      <c r="B24" s="166"/>
    </row>
    <row r="25" spans="1:2" x14ac:dyDescent="0.2">
      <c r="A25" s="74"/>
      <c r="B25" s="166"/>
    </row>
    <row r="26" spans="1:2" x14ac:dyDescent="0.2">
      <c r="A26" s="74"/>
      <c r="B26" s="166"/>
    </row>
    <row r="27" spans="1:2" x14ac:dyDescent="0.2">
      <c r="A27" s="74"/>
      <c r="B27" s="166"/>
    </row>
    <row r="28" spans="1:2" x14ac:dyDescent="0.2">
      <c r="A28" s="74"/>
      <c r="B28" s="166"/>
    </row>
    <row r="29" spans="1:2" x14ac:dyDescent="0.2">
      <c r="A29" s="74"/>
      <c r="B29" s="166"/>
    </row>
    <row r="30" spans="1:2" x14ac:dyDescent="0.2">
      <c r="A30" s="74"/>
      <c r="B30" s="166"/>
    </row>
    <row r="31" spans="1:2" x14ac:dyDescent="0.2">
      <c r="A31" s="74"/>
      <c r="B31" s="166"/>
    </row>
    <row r="32" spans="1:2" x14ac:dyDescent="0.2">
      <c r="A32" s="74"/>
      <c r="B32" s="166"/>
    </row>
    <row r="33" spans="1:2" x14ac:dyDescent="0.2">
      <c r="A33" s="74"/>
      <c r="B33" s="166"/>
    </row>
    <row r="34" spans="1:2" s="22" customFormat="1" ht="21" customHeight="1" x14ac:dyDescent="0.2">
      <c r="A34" s="64" t="s">
        <v>2</v>
      </c>
      <c r="B34" s="168" t="str">
        <f>IF(SUM(B11:B33)=0,"",SUM(B11:B33))</f>
        <v/>
      </c>
    </row>
  </sheetData>
  <sheetProtection algorithmName="SHA-512" hashValue="qNPkXQmuC6rrNTQ718md8YReT7sDBy2e6QiUVmDPRIIfOPpdXkreejiOzMl6eFGIFownNbXL+kX3BjISb0sbTA==" saltValue="Zy3i+py6XsyvVDalPqaPCg==" spinCount="100000" sheet="1" selectLockedCells="1"/>
  <mergeCells count="2">
    <mergeCell ref="A3:C3"/>
    <mergeCell ref="A5:C5"/>
  </mergeCells>
  <phoneticPr fontId="3" type="noConversion"/>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 Stand: 22.08.2024&amp;C&amp;8Seite 13 von 14&amp;R&amp;8&amp;A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indexed="44"/>
  </sheetPr>
  <dimension ref="A1:C17"/>
  <sheetViews>
    <sheetView zoomScaleNormal="100" workbookViewId="0">
      <selection activeCell="A16" sqref="A16"/>
    </sheetView>
  </sheetViews>
  <sheetFormatPr baseColWidth="10" defaultColWidth="11.42578125" defaultRowHeight="12.75" x14ac:dyDescent="0.2"/>
  <cols>
    <col min="1" max="1" width="10.28515625" style="151" customWidth="1"/>
    <col min="2" max="3" width="31" style="151" customWidth="1"/>
  </cols>
  <sheetData>
    <row r="1" spans="1:3" x14ac:dyDescent="0.2">
      <c r="A1" s="274" t="s">
        <v>37</v>
      </c>
      <c r="B1" s="186" t="s">
        <v>85</v>
      </c>
      <c r="C1" s="186" t="s">
        <v>86</v>
      </c>
    </row>
    <row r="2" spans="1:3" ht="76.5" x14ac:dyDescent="0.2">
      <c r="A2" s="275"/>
      <c r="B2" s="182" t="s">
        <v>87</v>
      </c>
      <c r="C2" s="182" t="s">
        <v>88</v>
      </c>
    </row>
    <row r="3" spans="1:3" x14ac:dyDescent="0.2">
      <c r="A3" s="152">
        <v>2021</v>
      </c>
      <c r="B3" s="183">
        <v>43</v>
      </c>
      <c r="C3" s="183">
        <v>33</v>
      </c>
    </row>
    <row r="4" spans="1:3" x14ac:dyDescent="0.2">
      <c r="A4" s="152">
        <v>2022</v>
      </c>
      <c r="B4" s="184">
        <v>44</v>
      </c>
      <c r="C4" s="184">
        <v>34</v>
      </c>
    </row>
    <row r="5" spans="1:3" x14ac:dyDescent="0.2">
      <c r="A5" s="152">
        <v>2023</v>
      </c>
      <c r="B5" s="184">
        <v>45</v>
      </c>
      <c r="C5" s="184">
        <v>34</v>
      </c>
    </row>
    <row r="6" spans="1:3" x14ac:dyDescent="0.2">
      <c r="A6" s="152">
        <v>2024</v>
      </c>
      <c r="B6" s="184">
        <v>46</v>
      </c>
      <c r="C6" s="184">
        <v>35</v>
      </c>
    </row>
    <row r="7" spans="1:3" x14ac:dyDescent="0.2">
      <c r="A7" s="152">
        <v>2025</v>
      </c>
      <c r="B7" s="184">
        <v>47</v>
      </c>
      <c r="C7" s="184">
        <v>36</v>
      </c>
    </row>
    <row r="8" spans="1:3" x14ac:dyDescent="0.2">
      <c r="A8" s="152">
        <v>2026</v>
      </c>
      <c r="B8" s="184">
        <v>48</v>
      </c>
      <c r="C8" s="184">
        <v>36</v>
      </c>
    </row>
    <row r="9" spans="1:3" x14ac:dyDescent="0.2">
      <c r="A9" s="152">
        <v>2027</v>
      </c>
      <c r="B9" s="184">
        <v>49</v>
      </c>
      <c r="C9" s="184">
        <v>37</v>
      </c>
    </row>
    <row r="10" spans="1:3" x14ac:dyDescent="0.2">
      <c r="A10" s="152">
        <v>2028</v>
      </c>
      <c r="B10" s="184">
        <v>50</v>
      </c>
      <c r="C10" s="184">
        <v>38</v>
      </c>
    </row>
    <row r="11" spans="1:3" x14ac:dyDescent="0.2">
      <c r="A11" s="152">
        <v>2029</v>
      </c>
      <c r="B11" s="184">
        <v>51</v>
      </c>
      <c r="C11" s="184">
        <v>39</v>
      </c>
    </row>
    <row r="12" spans="1:3" x14ac:dyDescent="0.2">
      <c r="A12" s="153"/>
    </row>
    <row r="13" spans="1:3" x14ac:dyDescent="0.2">
      <c r="A13" s="156">
        <v>1720</v>
      </c>
      <c r="B13" s="185" t="s">
        <v>79</v>
      </c>
    </row>
    <row r="16" spans="1:3" x14ac:dyDescent="0.2">
      <c r="A16" s="154"/>
    </row>
    <row r="17" spans="1:1" x14ac:dyDescent="0.2">
      <c r="A17" s="154"/>
    </row>
  </sheetData>
  <sheetProtection algorithmName="SHA-512" hashValue="FvsnyYCxtmXIVahAHQu3lQGp3MHAWQkKC3XX/B1+2TAU2xOVY+fS+JFzP36anEGRsvPxdMLuS96h3KfcF2EliA==" saltValue="aQb4JP4XE/EGjt6917zRnQ==" spinCount="100000" sheet="1" selectLockedCells="1"/>
  <mergeCells count="1">
    <mergeCell ref="A1:A2"/>
  </mergeCells>
  <phoneticPr fontId="3" type="noConversion"/>
  <printOptions horizontalCentered="1"/>
  <pageMargins left="0.78740157480314965" right="0.78740157480314965" top="0.78740157480314965" bottom="0.78740157480314965" header="0.39370078740157483" footer="0.19685039370078741"/>
  <pageSetup paperSize="9" scale="97" orientation="portrait" r:id="rId1"/>
  <headerFooter alignWithMargins="0">
    <oddFooter>&amp;L&amp;8 Stand: 22.08.2024&amp;C&amp;8Seite 14 von 14&amp;R&amp;8&amp;A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G24"/>
  <sheetViews>
    <sheetView zoomScaleNormal="100" workbookViewId="0">
      <selection activeCell="D39" sqref="D39"/>
    </sheetView>
  </sheetViews>
  <sheetFormatPr baseColWidth="10" defaultColWidth="11.42578125" defaultRowHeight="12.75" x14ac:dyDescent="0.2"/>
  <cols>
    <col min="1" max="1" width="15.7109375" style="2" customWidth="1"/>
    <col min="2" max="2" width="18.7109375" style="2" customWidth="1"/>
    <col min="3" max="3" width="7.42578125" style="2" customWidth="1"/>
    <col min="4" max="5" width="25.7109375" style="2" customWidth="1"/>
    <col min="6" max="6" width="11.42578125" style="2" customWidth="1"/>
    <col min="7" max="16384" width="11.42578125" style="2"/>
  </cols>
  <sheetData>
    <row r="1" spans="1:6" ht="18.75" customHeight="1" x14ac:dyDescent="0.25">
      <c r="A1" s="1" t="s">
        <v>62</v>
      </c>
    </row>
    <row r="3" spans="1:6" x14ac:dyDescent="0.2">
      <c r="A3" s="212" t="str">
        <f>IF(Erläuterungen!C8 = "","",CONCATENATE(Erläuterungen!A8,":"," ",Erläuterungen!C8))</f>
        <v/>
      </c>
      <c r="B3" s="212"/>
      <c r="C3" s="212"/>
      <c r="D3" s="212"/>
      <c r="E3" s="212"/>
    </row>
    <row r="4" spans="1:6" ht="5.25" customHeight="1" x14ac:dyDescent="0.2">
      <c r="E4" s="19"/>
    </row>
    <row r="5" spans="1:6" x14ac:dyDescent="0.2">
      <c r="A5" s="212" t="str">
        <f>IF(Erläuterungen!C10 = "","",CONCATENATE(Erläuterungen!A10,":"," ",Erläuterungen!C10))</f>
        <v/>
      </c>
      <c r="B5" s="212"/>
      <c r="C5" s="212"/>
      <c r="D5" s="212"/>
      <c r="E5" s="212"/>
    </row>
    <row r="8" spans="1:6" x14ac:dyDescent="0.2">
      <c r="A8" s="214">
        <v>1</v>
      </c>
      <c r="B8" s="215"/>
      <c r="C8" s="216"/>
      <c r="D8" s="53">
        <v>2</v>
      </c>
      <c r="E8" s="25">
        <v>3</v>
      </c>
    </row>
    <row r="9" spans="1:6" s="22" customFormat="1" ht="21.75" customHeight="1" x14ac:dyDescent="0.2">
      <c r="A9" s="217" t="s">
        <v>8</v>
      </c>
      <c r="B9" s="218"/>
      <c r="C9" s="219"/>
      <c r="D9" s="54" t="s">
        <v>35</v>
      </c>
      <c r="E9" s="26" t="s">
        <v>36</v>
      </c>
    </row>
    <row r="10" spans="1:6" s="4" customFormat="1" ht="11.25" x14ac:dyDescent="0.2">
      <c r="A10" s="220"/>
      <c r="B10" s="221"/>
      <c r="C10" s="222"/>
      <c r="D10" s="52" t="s">
        <v>4</v>
      </c>
      <c r="E10" s="30" t="s">
        <v>4</v>
      </c>
    </row>
    <row r="11" spans="1:6" ht="30" customHeight="1" x14ac:dyDescent="0.2">
      <c r="A11" s="223" t="s">
        <v>1</v>
      </c>
      <c r="B11" s="210"/>
      <c r="C11" s="211"/>
      <c r="D11" s="56">
        <f>IF(Sachaufwendungen!B34="",0,Sachaufwendungen!B34)</f>
        <v>0</v>
      </c>
      <c r="E11" s="57">
        <f>IF(Sachaufwendungen!C34="",0,Sachaufwendungen!C34)</f>
        <v>0</v>
      </c>
    </row>
    <row r="12" spans="1:6" s="3" customFormat="1" ht="30" customHeight="1" x14ac:dyDescent="0.2">
      <c r="A12" s="209" t="s">
        <v>89</v>
      </c>
      <c r="B12" s="210"/>
      <c r="C12" s="211"/>
      <c r="D12" s="56">
        <f>IF(Investitionen!B34="",0,Investitionen!B34)</f>
        <v>0</v>
      </c>
      <c r="E12" s="57">
        <f>IF(Investitionen!C34="",0,Investitionen!C34)</f>
        <v>0</v>
      </c>
      <c r="F12" s="59"/>
    </row>
    <row r="13" spans="1:6" s="3" customFormat="1" ht="30" customHeight="1" x14ac:dyDescent="0.2">
      <c r="A13" s="209" t="s">
        <v>46</v>
      </c>
      <c r="B13" s="210"/>
      <c r="C13" s="211"/>
      <c r="D13" s="51">
        <f>IF(Baukosten!B38="",0,Baukosten!B38)</f>
        <v>0</v>
      </c>
      <c r="E13" s="134">
        <f>IF(Baukosten!C38="",0,Baukosten!C38)</f>
        <v>0</v>
      </c>
    </row>
    <row r="14" spans="1:6" s="3" customFormat="1" ht="30" customHeight="1" x14ac:dyDescent="0.2">
      <c r="A14" s="223" t="s">
        <v>91</v>
      </c>
      <c r="B14" s="210"/>
      <c r="C14" s="211"/>
      <c r="D14" s="56">
        <f>E14</f>
        <v>0</v>
      </c>
      <c r="E14" s="57">
        <f>' Personal-Jahr 1 Einheitskosten'!H27+' Personal-Jahr 2 Einheitskosten'!H27+' Personal-Jahr 3 Einheitskosten'!H27+' Personal-Jahr 4 Einheitskosten'!H27+' Personal-Jahr 5 Einheitskosten'!H27</f>
        <v>0</v>
      </c>
    </row>
    <row r="15" spans="1:6" s="3" customFormat="1" ht="30" customHeight="1" x14ac:dyDescent="0.2">
      <c r="A15" s="223" t="s">
        <v>34</v>
      </c>
      <c r="B15" s="210"/>
      <c r="C15" s="211"/>
      <c r="D15" s="56">
        <f>E15</f>
        <v>0</v>
      </c>
      <c r="E15" s="57">
        <f>IF(E14=0,0,ROUND(E14*0.15,2))</f>
        <v>0</v>
      </c>
    </row>
    <row r="16" spans="1:6" s="3" customFormat="1" ht="30" customHeight="1" x14ac:dyDescent="0.2">
      <c r="A16" s="223" t="s">
        <v>9</v>
      </c>
      <c r="B16" s="210"/>
      <c r="C16" s="211"/>
      <c r="D16" s="56">
        <f>IF(Reiseaufwendungen!B34="",0,Reiseaufwendungen!B34)</f>
        <v>0</v>
      </c>
      <c r="E16" s="57">
        <f>IF(Reiseaufwendungen!C34="",0,Reiseaufwendungen!C34)</f>
        <v>0</v>
      </c>
    </row>
    <row r="17" spans="1:7" ht="30" customHeight="1" x14ac:dyDescent="0.2">
      <c r="A17" s="223" t="s">
        <v>10</v>
      </c>
      <c r="B17" s="210"/>
      <c r="C17" s="211"/>
      <c r="D17" s="56">
        <f>IF(Grunderwerb!E35="",0,(IF(Grunderwerb!E21&gt;Grunderwerb!E14,Grunderwerb!E21+Grunderwerb!E28,Grunderwerb!E35)))</f>
        <v>0</v>
      </c>
      <c r="E17" s="57">
        <f>IF(Grunderwerb!E38="",0,Grunderwerb!E38)</f>
        <v>0</v>
      </c>
    </row>
    <row r="18" spans="1:7" s="3" customFormat="1" ht="30" customHeight="1" x14ac:dyDescent="0.2">
      <c r="A18" s="209" t="s">
        <v>45</v>
      </c>
      <c r="B18" s="210"/>
      <c r="C18" s="211"/>
      <c r="D18" s="56">
        <f>IF(Sonstige!B34="",0,Sonstige!B34)</f>
        <v>0</v>
      </c>
      <c r="E18" s="57">
        <v>0</v>
      </c>
    </row>
    <row r="19" spans="1:7" ht="30" customHeight="1" x14ac:dyDescent="0.2">
      <c r="A19" s="206" t="s">
        <v>3</v>
      </c>
      <c r="B19" s="207"/>
      <c r="C19" s="208"/>
      <c r="D19" s="23">
        <f>IF(SUM(D11:D18)=0,0,SUM(D11:D18))</f>
        <v>0</v>
      </c>
      <c r="E19" s="24">
        <f>IF(SUM(E11:E18)=0,0,SUM(E11:E18))</f>
        <v>0</v>
      </c>
      <c r="G19" s="38"/>
    </row>
    <row r="20" spans="1:7" ht="17.25" customHeight="1" x14ac:dyDescent="0.2">
      <c r="A20" s="132"/>
      <c r="B20" s="132"/>
      <c r="C20" s="132"/>
      <c r="D20" s="133"/>
      <c r="E20" s="133"/>
    </row>
    <row r="21" spans="1:7" x14ac:dyDescent="0.2">
      <c r="A21" s="213" t="s">
        <v>5</v>
      </c>
      <c r="B21" s="213"/>
      <c r="C21" s="213"/>
      <c r="D21" s="213"/>
      <c r="E21" s="213"/>
    </row>
    <row r="22" spans="1:7" x14ac:dyDescent="0.2">
      <c r="A22" s="213"/>
      <c r="B22" s="213"/>
      <c r="C22" s="213"/>
      <c r="D22" s="213"/>
      <c r="E22" s="213"/>
    </row>
    <row r="23" spans="1:7" ht="7.5" customHeight="1" x14ac:dyDescent="0.2"/>
    <row r="24" spans="1:7" x14ac:dyDescent="0.2">
      <c r="A24" s="60"/>
      <c r="B24" s="60"/>
      <c r="C24" s="60"/>
      <c r="D24" s="60"/>
      <c r="E24" s="60"/>
    </row>
  </sheetData>
  <sheetProtection algorithmName="SHA-512" hashValue="hHPpbC+DpgyhFD9FNJBE/0NY+hioauZI9XcYQwMPGjeqro9CY1IQp0ZYGM8Wxt6KBZGTCCnWHmUDt/IMlBHgGA==" saltValue="nIPpzaC/exZzPplV7s6Q1g==" spinCount="100000" sheet="1" selectLockedCells="1"/>
  <mergeCells count="15">
    <mergeCell ref="A19:C19"/>
    <mergeCell ref="A18:C18"/>
    <mergeCell ref="A3:E3"/>
    <mergeCell ref="A21:E22"/>
    <mergeCell ref="A8:C8"/>
    <mergeCell ref="A9:C9"/>
    <mergeCell ref="A10:C10"/>
    <mergeCell ref="A11:C11"/>
    <mergeCell ref="A12:C12"/>
    <mergeCell ref="A13:C13"/>
    <mergeCell ref="A14:C14"/>
    <mergeCell ref="A5:E5"/>
    <mergeCell ref="A15:C15"/>
    <mergeCell ref="A16:C16"/>
    <mergeCell ref="A17:C17"/>
  </mergeCells>
  <phoneticPr fontId="3" type="noConversion"/>
  <conditionalFormatting sqref="A20:E20">
    <cfRule type="expression" dxfId="0" priority="1">
      <formula>#REF!&lt;&gt;"ja"</formula>
    </cfRule>
  </conditionalFormatting>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 Stand: 22.08.2024&amp;C&amp;8Seite 2 von 14&amp;R&amp;8&amp;A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C44"/>
  <sheetViews>
    <sheetView showWhiteSpace="0" zoomScaleNormal="100" workbookViewId="0">
      <selection activeCell="A11" sqref="A11"/>
    </sheetView>
  </sheetViews>
  <sheetFormatPr baseColWidth="10" defaultColWidth="11.42578125" defaultRowHeight="12.75" x14ac:dyDescent="0.2"/>
  <cols>
    <col min="1" max="1" width="42.85546875" style="2" customWidth="1"/>
    <col min="2" max="3" width="31.42578125" style="2" customWidth="1"/>
    <col min="4" max="4" width="15.7109375" style="2" customWidth="1"/>
    <col min="5" max="16384" width="11.42578125" style="2"/>
  </cols>
  <sheetData>
    <row r="1" spans="1:3" ht="18.75" customHeight="1" x14ac:dyDescent="0.25">
      <c r="A1" s="1" t="s">
        <v>1</v>
      </c>
    </row>
    <row r="3" spans="1:3" x14ac:dyDescent="0.2">
      <c r="A3" s="212" t="str">
        <f>IF(Erläuterungen!C8 = "","",CONCATENATE(Erläuterungen!A8,":"," ",Erläuterungen!C8))</f>
        <v/>
      </c>
      <c r="B3" s="212"/>
      <c r="C3" s="212"/>
    </row>
    <row r="4" spans="1:3" ht="5.25" customHeight="1" x14ac:dyDescent="0.2">
      <c r="C4" s="3"/>
    </row>
    <row r="5" spans="1:3" x14ac:dyDescent="0.2">
      <c r="A5" s="212" t="str">
        <f>IF(Erläuterungen!C10 = "","",CONCATENATE(Erläuterungen!A10,":"," ",Erläuterungen!C10))</f>
        <v/>
      </c>
      <c r="B5" s="212"/>
      <c r="C5" s="212"/>
    </row>
    <row r="8" spans="1:3" x14ac:dyDescent="0.2">
      <c r="A8" s="25">
        <v>1</v>
      </c>
      <c r="B8" s="27">
        <v>2</v>
      </c>
      <c r="C8" s="25">
        <v>3</v>
      </c>
    </row>
    <row r="9" spans="1:3" s="22" customFormat="1" ht="21.75" customHeight="1" x14ac:dyDescent="0.2">
      <c r="A9" s="26" t="s">
        <v>7</v>
      </c>
      <c r="B9" s="28" t="s">
        <v>35</v>
      </c>
      <c r="C9" s="26" t="s">
        <v>36</v>
      </c>
    </row>
    <row r="10" spans="1:3" x14ac:dyDescent="0.2">
      <c r="A10" s="30" t="s">
        <v>6</v>
      </c>
      <c r="B10" s="29" t="s">
        <v>6</v>
      </c>
      <c r="C10" s="30" t="s">
        <v>6</v>
      </c>
    </row>
    <row r="11" spans="1:3" x14ac:dyDescent="0.2">
      <c r="A11" s="76"/>
      <c r="B11" s="165"/>
      <c r="C11" s="166"/>
    </row>
    <row r="12" spans="1:3" x14ac:dyDescent="0.2">
      <c r="A12" s="77"/>
      <c r="B12" s="165"/>
      <c r="C12" s="166"/>
    </row>
    <row r="13" spans="1:3" x14ac:dyDescent="0.2">
      <c r="A13" s="77"/>
      <c r="B13" s="165"/>
      <c r="C13" s="166"/>
    </row>
    <row r="14" spans="1:3" x14ac:dyDescent="0.2">
      <c r="A14" s="77"/>
      <c r="B14" s="165"/>
      <c r="C14" s="166"/>
    </row>
    <row r="15" spans="1:3" x14ac:dyDescent="0.2">
      <c r="A15" s="77"/>
      <c r="B15" s="165"/>
      <c r="C15" s="166"/>
    </row>
    <row r="16" spans="1:3" x14ac:dyDescent="0.2">
      <c r="A16" s="77"/>
      <c r="B16" s="165"/>
      <c r="C16" s="166"/>
    </row>
    <row r="17" spans="1:3" x14ac:dyDescent="0.2">
      <c r="A17" s="77"/>
      <c r="B17" s="165"/>
      <c r="C17" s="166"/>
    </row>
    <row r="18" spans="1:3" x14ac:dyDescent="0.2">
      <c r="A18" s="77"/>
      <c r="B18" s="165"/>
      <c r="C18" s="166"/>
    </row>
    <row r="19" spans="1:3" x14ac:dyDescent="0.2">
      <c r="A19" s="77"/>
      <c r="B19" s="165"/>
      <c r="C19" s="166"/>
    </row>
    <row r="20" spans="1:3" x14ac:dyDescent="0.2">
      <c r="A20" s="77"/>
      <c r="B20" s="165"/>
      <c r="C20" s="166"/>
    </row>
    <row r="21" spans="1:3" x14ac:dyDescent="0.2">
      <c r="A21" s="77"/>
      <c r="B21" s="165"/>
      <c r="C21" s="166"/>
    </row>
    <row r="22" spans="1:3" x14ac:dyDescent="0.2">
      <c r="A22" s="77"/>
      <c r="B22" s="165"/>
      <c r="C22" s="166"/>
    </row>
    <row r="23" spans="1:3" x14ac:dyDescent="0.2">
      <c r="A23" s="77"/>
      <c r="B23" s="165"/>
      <c r="C23" s="166"/>
    </row>
    <row r="24" spans="1:3" x14ac:dyDescent="0.2">
      <c r="A24" s="77"/>
      <c r="B24" s="165"/>
      <c r="C24" s="166"/>
    </row>
    <row r="25" spans="1:3" x14ac:dyDescent="0.2">
      <c r="A25" s="77"/>
      <c r="B25" s="165"/>
      <c r="C25" s="166"/>
    </row>
    <row r="26" spans="1:3" x14ac:dyDescent="0.2">
      <c r="A26" s="77"/>
      <c r="B26" s="165"/>
      <c r="C26" s="166"/>
    </row>
    <row r="27" spans="1:3" x14ac:dyDescent="0.2">
      <c r="A27" s="77"/>
      <c r="B27" s="165"/>
      <c r="C27" s="166"/>
    </row>
    <row r="28" spans="1:3" x14ac:dyDescent="0.2">
      <c r="A28" s="77"/>
      <c r="B28" s="165"/>
      <c r="C28" s="166"/>
    </row>
    <row r="29" spans="1:3" x14ac:dyDescent="0.2">
      <c r="A29" s="77"/>
      <c r="B29" s="165"/>
      <c r="C29" s="166"/>
    </row>
    <row r="30" spans="1:3" x14ac:dyDescent="0.2">
      <c r="A30" s="77"/>
      <c r="B30" s="165"/>
      <c r="C30" s="166"/>
    </row>
    <row r="31" spans="1:3" x14ac:dyDescent="0.2">
      <c r="A31" s="77"/>
      <c r="B31" s="165"/>
      <c r="C31" s="166"/>
    </row>
    <row r="32" spans="1:3" x14ac:dyDescent="0.2">
      <c r="A32" s="77"/>
      <c r="B32" s="165"/>
      <c r="C32" s="166"/>
    </row>
    <row r="33" spans="1:3" x14ac:dyDescent="0.2">
      <c r="A33" s="77"/>
      <c r="B33" s="165"/>
      <c r="C33" s="166"/>
    </row>
    <row r="34" spans="1:3" s="22" customFormat="1" ht="21" customHeight="1" x14ac:dyDescent="0.2">
      <c r="A34" s="135" t="s">
        <v>2</v>
      </c>
      <c r="B34" s="23" t="str">
        <f>IF(SUM(B11:B33)=0,"",SUM(B11:B33))</f>
        <v/>
      </c>
      <c r="C34" s="24" t="str">
        <f>IF(SUM(C11:C33)=0,"",SUM(C11:C33))</f>
        <v/>
      </c>
    </row>
    <row r="37" spans="1:3" ht="13.5" thickBot="1" x14ac:dyDescent="0.25"/>
    <row r="38" spans="1:3" s="78" customFormat="1" ht="3.75" customHeight="1" x14ac:dyDescent="0.2">
      <c r="A38" s="88"/>
      <c r="B38" s="87"/>
      <c r="C38" s="86"/>
    </row>
    <row r="39" spans="1:3" s="78" customFormat="1" ht="15.75" x14ac:dyDescent="0.25">
      <c r="A39" s="85" t="s">
        <v>39</v>
      </c>
      <c r="B39" s="83"/>
      <c r="C39" s="82"/>
    </row>
    <row r="40" spans="1:3" s="78" customFormat="1" ht="3.75" customHeight="1" x14ac:dyDescent="0.2">
      <c r="A40" s="84"/>
      <c r="B40" s="83"/>
      <c r="C40" s="82"/>
    </row>
    <row r="41" spans="1:3" s="78" customFormat="1" ht="12.75" customHeight="1" x14ac:dyDescent="0.2">
      <c r="A41" s="224" t="s">
        <v>95</v>
      </c>
      <c r="B41" s="225"/>
      <c r="C41" s="226"/>
    </row>
    <row r="42" spans="1:3" s="78" customFormat="1" ht="12.75" customHeight="1" x14ac:dyDescent="0.2">
      <c r="A42" s="224"/>
      <c r="B42" s="225"/>
      <c r="C42" s="226"/>
    </row>
    <row r="43" spans="1:3" s="78" customFormat="1" ht="12.75" customHeight="1" x14ac:dyDescent="0.2">
      <c r="A43" s="224"/>
      <c r="B43" s="225"/>
      <c r="C43" s="226"/>
    </row>
    <row r="44" spans="1:3" s="78" customFormat="1" ht="8.25" customHeight="1" thickBot="1" x14ac:dyDescent="0.25">
      <c r="A44" s="227"/>
      <c r="B44" s="228"/>
      <c r="C44" s="229"/>
    </row>
  </sheetData>
  <sheetProtection algorithmName="SHA-512" hashValue="m6Wljqa97KPfxiDX2cZ6cTwpOF+RKAAu6ZXrkTZJ87L4Lo9+csrspbeC5lQkuocZmfV3GveyaCaTEKJaN+Diww==" saltValue="VcCYJ8nYTBYuPvG2ruOfTg==" spinCount="100000" sheet="1" selectLockedCells="1"/>
  <mergeCells count="3">
    <mergeCell ref="A3:C3"/>
    <mergeCell ref="A5:C5"/>
    <mergeCell ref="A41:C44"/>
  </mergeCells>
  <phoneticPr fontId="3" type="noConversion"/>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 Stand: 22.08.2024&amp;C&amp;8Seite 3 von 14&amp;R&amp;8&amp;A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zoomScaleNormal="100" workbookViewId="0">
      <selection activeCell="A11" sqref="A11"/>
    </sheetView>
  </sheetViews>
  <sheetFormatPr baseColWidth="10" defaultColWidth="11.42578125" defaultRowHeight="12.75" x14ac:dyDescent="0.2"/>
  <cols>
    <col min="1" max="1" width="43.140625" style="78" customWidth="1"/>
    <col min="2" max="3" width="31.42578125" style="78" customWidth="1"/>
    <col min="4" max="16384" width="11.42578125" style="78"/>
  </cols>
  <sheetData>
    <row r="1" spans="1:3" ht="18.75" customHeight="1" x14ac:dyDescent="0.25">
      <c r="A1" s="96" t="s">
        <v>63</v>
      </c>
    </row>
    <row r="3" spans="1:3" x14ac:dyDescent="0.2">
      <c r="A3" s="230" t="str">
        <f>IF(Erläuterungen!C8 = "","",CONCATENATE(Erläuterungen!A8,":"," ",Erläuterungen!C8))</f>
        <v/>
      </c>
      <c r="B3" s="230"/>
      <c r="C3" s="230"/>
    </row>
    <row r="4" spans="1:3" ht="5.25" customHeight="1" x14ac:dyDescent="0.2">
      <c r="A4" s="140"/>
      <c r="B4" s="140"/>
      <c r="C4" s="140"/>
    </row>
    <row r="5" spans="1:3" x14ac:dyDescent="0.2">
      <c r="A5" s="230" t="str">
        <f>IF(Erläuterungen!C10 = "","",CONCATENATE(Erläuterungen!A10,":"," ",Erläuterungen!C10))</f>
        <v/>
      </c>
      <c r="B5" s="230"/>
      <c r="C5" s="230"/>
    </row>
    <row r="8" spans="1:3" x14ac:dyDescent="0.2">
      <c r="A8" s="92">
        <v>1</v>
      </c>
      <c r="B8" s="92">
        <v>2</v>
      </c>
      <c r="C8" s="91">
        <v>3</v>
      </c>
    </row>
    <row r="9" spans="1:3" s="89" customFormat="1" ht="21.75" customHeight="1" x14ac:dyDescent="0.2">
      <c r="A9" s="94" t="s">
        <v>7</v>
      </c>
      <c r="B9" s="94" t="s">
        <v>35</v>
      </c>
      <c r="C9" s="93" t="s">
        <v>36</v>
      </c>
    </row>
    <row r="10" spans="1:3" x14ac:dyDescent="0.2">
      <c r="A10" s="92" t="s">
        <v>6</v>
      </c>
      <c r="B10" s="92" t="s">
        <v>6</v>
      </c>
      <c r="C10" s="91" t="s">
        <v>6</v>
      </c>
    </row>
    <row r="11" spans="1:3" x14ac:dyDescent="0.2">
      <c r="A11" s="169"/>
      <c r="B11" s="173"/>
      <c r="C11" s="174"/>
    </row>
    <row r="12" spans="1:3" x14ac:dyDescent="0.2">
      <c r="A12" s="170"/>
      <c r="B12" s="173"/>
      <c r="C12" s="174"/>
    </row>
    <row r="13" spans="1:3" x14ac:dyDescent="0.2">
      <c r="A13" s="170"/>
      <c r="B13" s="173"/>
      <c r="C13" s="174"/>
    </row>
    <row r="14" spans="1:3" x14ac:dyDescent="0.2">
      <c r="A14" s="170"/>
      <c r="B14" s="173"/>
      <c r="C14" s="174"/>
    </row>
    <row r="15" spans="1:3" x14ac:dyDescent="0.2">
      <c r="A15" s="170"/>
      <c r="B15" s="173"/>
      <c r="C15" s="174"/>
    </row>
    <row r="16" spans="1:3" x14ac:dyDescent="0.2">
      <c r="A16" s="170"/>
      <c r="B16" s="173"/>
      <c r="C16" s="174"/>
    </row>
    <row r="17" spans="1:3" x14ac:dyDescent="0.2">
      <c r="A17" s="170"/>
      <c r="B17" s="173"/>
      <c r="C17" s="174"/>
    </row>
    <row r="18" spans="1:3" x14ac:dyDescent="0.2">
      <c r="A18" s="170"/>
      <c r="B18" s="173"/>
      <c r="C18" s="174"/>
    </row>
    <row r="19" spans="1:3" x14ac:dyDescent="0.2">
      <c r="A19" s="170"/>
      <c r="B19" s="173"/>
      <c r="C19" s="174"/>
    </row>
    <row r="20" spans="1:3" x14ac:dyDescent="0.2">
      <c r="A20" s="170"/>
      <c r="B20" s="173"/>
      <c r="C20" s="174"/>
    </row>
    <row r="21" spans="1:3" x14ac:dyDescent="0.2">
      <c r="A21" s="170"/>
      <c r="B21" s="173"/>
      <c r="C21" s="174"/>
    </row>
    <row r="22" spans="1:3" x14ac:dyDescent="0.2">
      <c r="A22" s="170"/>
      <c r="B22" s="173"/>
      <c r="C22" s="174"/>
    </row>
    <row r="23" spans="1:3" x14ac:dyDescent="0.2">
      <c r="A23" s="170"/>
      <c r="B23" s="173"/>
      <c r="C23" s="174"/>
    </row>
    <row r="24" spans="1:3" x14ac:dyDescent="0.2">
      <c r="A24" s="170"/>
      <c r="B24" s="173"/>
      <c r="C24" s="174"/>
    </row>
    <row r="25" spans="1:3" x14ac:dyDescent="0.2">
      <c r="A25" s="170"/>
      <c r="B25" s="173"/>
      <c r="C25" s="174"/>
    </row>
    <row r="26" spans="1:3" x14ac:dyDescent="0.2">
      <c r="A26" s="170"/>
      <c r="B26" s="173"/>
      <c r="C26" s="174"/>
    </row>
    <row r="27" spans="1:3" x14ac:dyDescent="0.2">
      <c r="A27" s="170"/>
      <c r="B27" s="173"/>
      <c r="C27" s="174"/>
    </row>
    <row r="28" spans="1:3" x14ac:dyDescent="0.2">
      <c r="A28" s="170"/>
      <c r="B28" s="173"/>
      <c r="C28" s="174"/>
    </row>
    <row r="29" spans="1:3" x14ac:dyDescent="0.2">
      <c r="A29" s="170"/>
      <c r="B29" s="173"/>
      <c r="C29" s="174"/>
    </row>
    <row r="30" spans="1:3" x14ac:dyDescent="0.2">
      <c r="A30" s="170"/>
      <c r="B30" s="173"/>
      <c r="C30" s="174"/>
    </row>
    <row r="31" spans="1:3" x14ac:dyDescent="0.2">
      <c r="A31" s="170"/>
      <c r="B31" s="173"/>
      <c r="C31" s="174"/>
    </row>
    <row r="32" spans="1:3" x14ac:dyDescent="0.2">
      <c r="A32" s="170"/>
      <c r="B32" s="173"/>
      <c r="C32" s="174"/>
    </row>
    <row r="33" spans="1:5" x14ac:dyDescent="0.2">
      <c r="A33" s="170"/>
      <c r="B33" s="173"/>
      <c r="C33" s="174"/>
    </row>
    <row r="34" spans="1:5" s="89" customFormat="1" ht="21" customHeight="1" x14ac:dyDescent="0.2">
      <c r="A34" s="90" t="s">
        <v>2</v>
      </c>
      <c r="B34" s="171" t="str">
        <f>IF(SUM(B11:B33)=0,"",SUM(B11:B33))</f>
        <v/>
      </c>
      <c r="C34" s="172" t="str">
        <f>IF(SUM(C11:C33)=0,"",SUM(C11:C33))</f>
        <v/>
      </c>
    </row>
    <row r="35" spans="1:5" x14ac:dyDescent="0.2">
      <c r="D35" s="136"/>
      <c r="E35" s="136"/>
    </row>
    <row r="36" spans="1:5" s="137" customFormat="1" ht="14.25" x14ac:dyDescent="0.2">
      <c r="A36" s="139"/>
      <c r="B36" s="138"/>
      <c r="C36" s="138"/>
      <c r="D36" s="138"/>
      <c r="E36" s="138"/>
    </row>
    <row r="37" spans="1:5" ht="13.5" thickBot="1" x14ac:dyDescent="0.25">
      <c r="D37" s="136"/>
      <c r="E37" s="136"/>
    </row>
    <row r="38" spans="1:5" ht="3.75" customHeight="1" x14ac:dyDescent="0.2">
      <c r="A38" s="88"/>
      <c r="B38" s="87"/>
      <c r="C38" s="86"/>
    </row>
    <row r="39" spans="1:5" ht="15.75" x14ac:dyDescent="0.25">
      <c r="A39" s="85" t="s">
        <v>39</v>
      </c>
      <c r="B39" s="83"/>
      <c r="C39" s="82"/>
    </row>
    <row r="40" spans="1:5" ht="3.75" customHeight="1" x14ac:dyDescent="0.2">
      <c r="A40" s="84"/>
      <c r="B40" s="83"/>
      <c r="C40" s="82"/>
    </row>
    <row r="41" spans="1:5" ht="15" customHeight="1" x14ac:dyDescent="0.2">
      <c r="A41" s="224" t="s">
        <v>96</v>
      </c>
      <c r="B41" s="225"/>
      <c r="C41" s="226"/>
    </row>
    <row r="42" spans="1:5" ht="12.75" customHeight="1" x14ac:dyDescent="0.2">
      <c r="A42" s="224"/>
      <c r="B42" s="225"/>
      <c r="C42" s="226"/>
    </row>
    <row r="43" spans="1:5" ht="12.75" customHeight="1" x14ac:dyDescent="0.2">
      <c r="A43" s="224"/>
      <c r="B43" s="225"/>
      <c r="C43" s="226"/>
    </row>
    <row r="44" spans="1:5" ht="27" customHeight="1" thickBot="1" x14ac:dyDescent="0.25">
      <c r="A44" s="227"/>
      <c r="B44" s="228"/>
      <c r="C44" s="229"/>
    </row>
    <row r="45" spans="1:5" x14ac:dyDescent="0.2">
      <c r="D45" s="136"/>
      <c r="E45" s="136"/>
    </row>
    <row r="46" spans="1:5" x14ac:dyDescent="0.2">
      <c r="D46" s="136"/>
      <c r="E46" s="136"/>
    </row>
  </sheetData>
  <sheetProtection algorithmName="SHA-512" hashValue="5pk6cI48EcvGn+6QbMlrhf3XBr9bLAOjomjDwTDcnc8SbwVvDd/wLkvcLPmwzwKN52r6zc74yTW7JVRXSpHznw==" saltValue="HH4hBSdfZf26OQ4klNnWuw==" spinCount="100000" sheet="1" selectLockedCells="1"/>
  <mergeCells count="3">
    <mergeCell ref="A3:C3"/>
    <mergeCell ref="A5:C5"/>
    <mergeCell ref="A41:C44"/>
  </mergeCells>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 Stand: 22.08.2024&amp;C&amp;8Seite 4 von 14&amp;R&amp;8&amp;A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zoomScaleNormal="100" workbookViewId="0">
      <selection activeCell="A11" sqref="A11"/>
    </sheetView>
  </sheetViews>
  <sheetFormatPr baseColWidth="10" defaultColWidth="11.42578125" defaultRowHeight="12.75" x14ac:dyDescent="0.2"/>
  <cols>
    <col min="1" max="1" width="42.85546875" style="78" customWidth="1"/>
    <col min="2" max="2" width="31.42578125" style="78" customWidth="1"/>
    <col min="3" max="3" width="32.28515625" style="78" customWidth="1"/>
    <col min="4" max="4" width="15.7109375" style="78" customWidth="1"/>
    <col min="5" max="16384" width="11.42578125" style="78"/>
  </cols>
  <sheetData>
    <row r="1" spans="1:3" ht="18.75" customHeight="1" x14ac:dyDescent="0.25">
      <c r="A1" s="96" t="s">
        <v>50</v>
      </c>
    </row>
    <row r="3" spans="1:3" s="2" customFormat="1" x14ac:dyDescent="0.2">
      <c r="A3" s="212" t="str">
        <f>IF(Erläuterungen!C8 = "","",CONCATENATE(Erläuterungen!A8,":"," ",Erläuterungen!C8))</f>
        <v/>
      </c>
      <c r="B3" s="212"/>
      <c r="C3" s="212"/>
    </row>
    <row r="4" spans="1:3" s="2" customFormat="1" ht="5.25" customHeight="1" x14ac:dyDescent="0.2">
      <c r="C4" s="3"/>
    </row>
    <row r="5" spans="1:3" s="2" customFormat="1" x14ac:dyDescent="0.2">
      <c r="A5" s="212" t="str">
        <f>IF(Erläuterungen!C10 = "","",CONCATENATE(Erläuterungen!A10,":"," ",Erläuterungen!C10))</f>
        <v/>
      </c>
      <c r="B5" s="212"/>
      <c r="C5" s="212"/>
    </row>
    <row r="6" spans="1:3" x14ac:dyDescent="0.2">
      <c r="A6" s="95"/>
      <c r="B6" s="95"/>
    </row>
    <row r="8" spans="1:3" x14ac:dyDescent="0.2">
      <c r="A8" s="92">
        <v>1</v>
      </c>
      <c r="B8" s="92">
        <v>2</v>
      </c>
      <c r="C8" s="91">
        <v>3</v>
      </c>
    </row>
    <row r="9" spans="1:3" s="89" customFormat="1" ht="21.75" customHeight="1" x14ac:dyDescent="0.2">
      <c r="A9" s="94" t="s">
        <v>49</v>
      </c>
      <c r="B9" s="94" t="s">
        <v>35</v>
      </c>
      <c r="C9" s="93" t="s">
        <v>36</v>
      </c>
    </row>
    <row r="10" spans="1:3" x14ac:dyDescent="0.2">
      <c r="A10" s="92" t="s">
        <v>6</v>
      </c>
      <c r="B10" s="92" t="s">
        <v>6</v>
      </c>
      <c r="C10" s="91" t="s">
        <v>6</v>
      </c>
    </row>
    <row r="11" spans="1:3" x14ac:dyDescent="0.2">
      <c r="A11" s="170"/>
      <c r="B11" s="173"/>
      <c r="C11" s="174"/>
    </row>
    <row r="12" spans="1:3" x14ac:dyDescent="0.2">
      <c r="A12" s="170"/>
      <c r="B12" s="173"/>
      <c r="C12" s="174"/>
    </row>
    <row r="13" spans="1:3" x14ac:dyDescent="0.2">
      <c r="A13" s="170"/>
      <c r="B13" s="173"/>
      <c r="C13" s="174"/>
    </row>
    <row r="14" spans="1:3" x14ac:dyDescent="0.2">
      <c r="A14" s="170"/>
      <c r="B14" s="173"/>
      <c r="C14" s="174"/>
    </row>
    <row r="15" spans="1:3" x14ac:dyDescent="0.2">
      <c r="A15" s="170"/>
      <c r="B15" s="173"/>
      <c r="C15" s="174"/>
    </row>
    <row r="16" spans="1:3" x14ac:dyDescent="0.2">
      <c r="A16" s="170"/>
      <c r="B16" s="173"/>
      <c r="C16" s="174"/>
    </row>
    <row r="17" spans="1:3" x14ac:dyDescent="0.2">
      <c r="A17" s="170"/>
      <c r="B17" s="173"/>
      <c r="C17" s="174"/>
    </row>
    <row r="18" spans="1:3" x14ac:dyDescent="0.2">
      <c r="A18" s="170"/>
      <c r="B18" s="173"/>
      <c r="C18" s="174"/>
    </row>
    <row r="19" spans="1:3" x14ac:dyDescent="0.2">
      <c r="A19" s="170"/>
      <c r="B19" s="173"/>
      <c r="C19" s="174"/>
    </row>
    <row r="20" spans="1:3" x14ac:dyDescent="0.2">
      <c r="A20" s="170"/>
      <c r="B20" s="173"/>
      <c r="C20" s="174"/>
    </row>
    <row r="21" spans="1:3" x14ac:dyDescent="0.2">
      <c r="A21" s="170"/>
      <c r="B21" s="173"/>
      <c r="C21" s="174"/>
    </row>
    <row r="22" spans="1:3" x14ac:dyDescent="0.2">
      <c r="A22" s="170"/>
      <c r="B22" s="173"/>
      <c r="C22" s="174"/>
    </row>
    <row r="23" spans="1:3" x14ac:dyDescent="0.2">
      <c r="A23" s="170"/>
      <c r="B23" s="173"/>
      <c r="C23" s="174"/>
    </row>
    <row r="24" spans="1:3" x14ac:dyDescent="0.2">
      <c r="A24" s="170"/>
      <c r="B24" s="173"/>
      <c r="C24" s="174"/>
    </row>
    <row r="25" spans="1:3" x14ac:dyDescent="0.2">
      <c r="A25" s="170"/>
      <c r="B25" s="173"/>
      <c r="C25" s="174"/>
    </row>
    <row r="26" spans="1:3" x14ac:dyDescent="0.2">
      <c r="A26" s="170"/>
      <c r="B26" s="173"/>
      <c r="C26" s="174"/>
    </row>
    <row r="27" spans="1:3" x14ac:dyDescent="0.2">
      <c r="A27" s="170"/>
      <c r="B27" s="173"/>
      <c r="C27" s="174"/>
    </row>
    <row r="28" spans="1:3" x14ac:dyDescent="0.2">
      <c r="A28" s="170"/>
      <c r="B28" s="173"/>
      <c r="C28" s="174"/>
    </row>
    <row r="29" spans="1:3" x14ac:dyDescent="0.2">
      <c r="A29" s="170"/>
      <c r="B29" s="173"/>
      <c r="C29" s="174"/>
    </row>
    <row r="30" spans="1:3" x14ac:dyDescent="0.2">
      <c r="A30" s="170"/>
      <c r="B30" s="173"/>
      <c r="C30" s="174"/>
    </row>
    <row r="31" spans="1:3" x14ac:dyDescent="0.2">
      <c r="A31" s="170"/>
      <c r="B31" s="173"/>
      <c r="C31" s="174"/>
    </row>
    <row r="32" spans="1:3" x14ac:dyDescent="0.2">
      <c r="A32" s="170"/>
      <c r="B32" s="173"/>
      <c r="C32" s="174"/>
    </row>
    <row r="33" spans="1:3" x14ac:dyDescent="0.2">
      <c r="A33" s="170"/>
      <c r="B33" s="173"/>
      <c r="C33" s="174"/>
    </row>
    <row r="34" spans="1:3" x14ac:dyDescent="0.2">
      <c r="A34" s="170"/>
      <c r="B34" s="173"/>
      <c r="C34" s="174"/>
    </row>
    <row r="35" spans="1:3" x14ac:dyDescent="0.2">
      <c r="A35" s="170"/>
      <c r="B35" s="173"/>
      <c r="C35" s="174"/>
    </row>
    <row r="36" spans="1:3" x14ac:dyDescent="0.2">
      <c r="A36" s="170"/>
      <c r="B36" s="173"/>
      <c r="C36" s="174"/>
    </row>
    <row r="37" spans="1:3" x14ac:dyDescent="0.2">
      <c r="A37" s="170"/>
      <c r="B37" s="173"/>
      <c r="C37" s="174"/>
    </row>
    <row r="38" spans="1:3" s="89" customFormat="1" ht="21" customHeight="1" x14ac:dyDescent="0.2">
      <c r="A38" s="90" t="s">
        <v>2</v>
      </c>
      <c r="B38" s="171" t="str">
        <f>IF(SUM(B11:B37)=0,"",SUM(B11:B37))</f>
        <v/>
      </c>
      <c r="C38" s="172" t="str">
        <f>IF(SUM(C11:C37)=0,"",SUM(C11:C37))</f>
        <v/>
      </c>
    </row>
    <row r="41" spans="1:3" ht="12.75" customHeight="1" thickBot="1" x14ac:dyDescent="0.25"/>
    <row r="42" spans="1:3" ht="3.75" customHeight="1" x14ac:dyDescent="0.2">
      <c r="A42" s="88"/>
      <c r="B42" s="87"/>
      <c r="C42" s="86"/>
    </row>
    <row r="43" spans="1:3" ht="15.75" x14ac:dyDescent="0.25">
      <c r="A43" s="85" t="s">
        <v>39</v>
      </c>
      <c r="B43" s="83"/>
      <c r="C43" s="82"/>
    </row>
    <row r="44" spans="1:3" ht="3.75" customHeight="1" x14ac:dyDescent="0.2">
      <c r="A44" s="84"/>
      <c r="B44" s="83"/>
      <c r="C44" s="82"/>
    </row>
    <row r="45" spans="1:3" ht="12.75" customHeight="1" x14ac:dyDescent="0.2">
      <c r="A45" s="224" t="s">
        <v>66</v>
      </c>
      <c r="B45" s="225"/>
      <c r="C45" s="226"/>
    </row>
    <row r="46" spans="1:3" ht="12.75" customHeight="1" x14ac:dyDescent="0.2">
      <c r="A46" s="224"/>
      <c r="B46" s="225"/>
      <c r="C46" s="226"/>
    </row>
    <row r="47" spans="1:3" ht="12.75" customHeight="1" x14ac:dyDescent="0.2">
      <c r="A47" s="224"/>
      <c r="B47" s="225"/>
      <c r="C47" s="226"/>
    </row>
    <row r="48" spans="1:3" ht="8.25" customHeight="1" x14ac:dyDescent="0.2">
      <c r="A48" s="224"/>
      <c r="B48" s="225"/>
      <c r="C48" s="226"/>
    </row>
    <row r="49" spans="1:3" ht="29.25" customHeight="1" x14ac:dyDescent="0.2">
      <c r="A49" s="224" t="s">
        <v>67</v>
      </c>
      <c r="B49" s="225"/>
      <c r="C49" s="226"/>
    </row>
    <row r="50" spans="1:3" ht="8.25" customHeight="1" x14ac:dyDescent="0.2">
      <c r="A50" s="143"/>
      <c r="B50" s="144"/>
      <c r="C50" s="145"/>
    </row>
    <row r="51" spans="1:3" ht="15" customHeight="1" x14ac:dyDescent="0.2">
      <c r="A51" s="224" t="s">
        <v>48</v>
      </c>
      <c r="B51" s="225"/>
      <c r="C51" s="226"/>
    </row>
    <row r="52" spans="1:3" ht="5.25" customHeight="1" thickBot="1" x14ac:dyDescent="0.25">
      <c r="A52" s="81"/>
      <c r="B52" s="80"/>
      <c r="C52" s="79"/>
    </row>
  </sheetData>
  <sheetProtection algorithmName="SHA-512" hashValue="/HheFE9SSjDC6eRQuuxgePnD4ecSzQwVnZupmxmG9Oplyl4ruBfhQYSqCXF0T0apMFITIuFWp5qQkr7h4YFbdw==" saltValue="0yJZzFoBWs8mUqGVs0Xvew==" spinCount="100000" sheet="1" selectLockedCells="1"/>
  <mergeCells count="5">
    <mergeCell ref="A45:C48"/>
    <mergeCell ref="A51:C51"/>
    <mergeCell ref="A3:C3"/>
    <mergeCell ref="A5:C5"/>
    <mergeCell ref="A49:C49"/>
  </mergeCells>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 Stand: 22.08.2024&amp;C&amp;8Seite 5 von 14&amp;R&amp;8&amp;A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H52"/>
  <sheetViews>
    <sheetView zoomScaleNormal="100" workbookViewId="0">
      <selection activeCell="C7" sqref="C7"/>
    </sheetView>
  </sheetViews>
  <sheetFormatPr baseColWidth="10" defaultColWidth="11.42578125" defaultRowHeight="14.25" x14ac:dyDescent="0.2"/>
  <cols>
    <col min="1" max="1" width="6.42578125" style="12" bestFit="1" customWidth="1"/>
    <col min="2" max="2" width="18.5703125" style="12" customWidth="1"/>
    <col min="3" max="3" width="16.28515625" style="12" bestFit="1" customWidth="1"/>
    <col min="4" max="4" width="35.7109375" style="12" customWidth="1"/>
    <col min="5" max="5" width="19.85546875" style="12" bestFit="1" customWidth="1"/>
    <col min="6" max="6" width="12.42578125" style="12" bestFit="1" customWidth="1"/>
    <col min="7" max="8" width="14.28515625" style="12" customWidth="1"/>
    <col min="9" max="16384" width="11.42578125" style="12"/>
  </cols>
  <sheetData>
    <row r="1" spans="1:8" s="11" customFormat="1" ht="23.25" x14ac:dyDescent="0.35">
      <c r="A1" s="11" t="s">
        <v>11</v>
      </c>
    </row>
    <row r="3" spans="1:8" s="2" customFormat="1" ht="12.75" x14ac:dyDescent="0.2">
      <c r="A3" s="212" t="str">
        <f>IF(Erläuterungen!C8 = "","",CONCATENATE(Erläuterungen!A8,":"," ",Erläuterungen!C8))</f>
        <v/>
      </c>
      <c r="B3" s="212"/>
      <c r="C3" s="212"/>
    </row>
    <row r="4" spans="1:8" s="2" customFormat="1" ht="5.25" customHeight="1" x14ac:dyDescent="0.2">
      <c r="C4" s="3"/>
    </row>
    <row r="5" spans="1:8" s="2" customFormat="1" ht="12.75" x14ac:dyDescent="0.2">
      <c r="A5" s="212" t="str">
        <f>IF(Erläuterungen!C10 = "","",CONCATENATE(Erläuterungen!A10,":"," ",Erläuterungen!C10))</f>
        <v/>
      </c>
      <c r="B5" s="212"/>
      <c r="C5" s="212"/>
    </row>
    <row r="6" spans="1:8" ht="5.25" customHeight="1" x14ac:dyDescent="0.2"/>
    <row r="7" spans="1:8" x14ac:dyDescent="0.2">
      <c r="B7" s="65" t="s">
        <v>47</v>
      </c>
      <c r="C7" s="175"/>
    </row>
    <row r="9" spans="1:8" s="13" customFormat="1" ht="11.25" x14ac:dyDescent="0.2">
      <c r="A9" s="31">
        <v>1</v>
      </c>
      <c r="B9" s="31">
        <v>2</v>
      </c>
      <c r="C9" s="31">
        <v>3</v>
      </c>
      <c r="D9" s="31">
        <v>4</v>
      </c>
      <c r="E9" s="31">
        <v>5</v>
      </c>
      <c r="F9" s="31">
        <v>6</v>
      </c>
      <c r="G9" s="31">
        <v>7</v>
      </c>
      <c r="H9" s="31">
        <v>8</v>
      </c>
    </row>
    <row r="10" spans="1:8" s="14" customFormat="1" ht="42.75" x14ac:dyDescent="0.2">
      <c r="A10" s="32" t="s">
        <v>27</v>
      </c>
      <c r="B10" s="32" t="s">
        <v>28</v>
      </c>
      <c r="C10" s="32" t="s">
        <v>29</v>
      </c>
      <c r="D10" s="32" t="s">
        <v>30</v>
      </c>
      <c r="E10" s="32" t="s">
        <v>31</v>
      </c>
      <c r="F10" s="32" t="s">
        <v>32</v>
      </c>
      <c r="G10" s="32" t="s">
        <v>77</v>
      </c>
      <c r="H10" s="32" t="s">
        <v>78</v>
      </c>
    </row>
    <row r="11" spans="1:8" s="15" customFormat="1" ht="11.25" x14ac:dyDescent="0.2">
      <c r="A11" s="33" t="s">
        <v>6</v>
      </c>
      <c r="B11" s="33" t="s">
        <v>6</v>
      </c>
      <c r="C11" s="33" t="s">
        <v>6</v>
      </c>
      <c r="D11" s="33" t="s">
        <v>76</v>
      </c>
      <c r="E11" s="33" t="s">
        <v>6</v>
      </c>
      <c r="F11" s="33" t="s">
        <v>6</v>
      </c>
      <c r="G11" s="33" t="s">
        <v>4</v>
      </c>
      <c r="H11" s="33" t="s">
        <v>4</v>
      </c>
    </row>
    <row r="12" spans="1:8" x14ac:dyDescent="0.2">
      <c r="A12" s="66">
        <v>1</v>
      </c>
      <c r="B12" s="67"/>
      <c r="C12" s="68"/>
      <c r="D12" s="67"/>
      <c r="E12" s="68"/>
      <c r="F12" s="69"/>
      <c r="G12" s="155" t="str">
        <f>IF(B12="","",MIN(ROUNDUP((C12*E12*Grenzen!$A$13/12*F12),0),Grenzen!$A$13))</f>
        <v/>
      </c>
      <c r="H12" s="70" t="str">
        <f>IF(OR(B12="",$C$7=""),"",(VLOOKUP($C$7,Grenzen!$A$3:$C$11,IF(D12=Grenzen!$C$1,3,2))*G12))</f>
        <v/>
      </c>
    </row>
    <row r="13" spans="1:8" x14ac:dyDescent="0.2">
      <c r="A13" s="66">
        <v>2</v>
      </c>
      <c r="B13" s="67"/>
      <c r="C13" s="68"/>
      <c r="D13" s="67"/>
      <c r="E13" s="68"/>
      <c r="F13" s="69"/>
      <c r="G13" s="155" t="str">
        <f>IF(B13="","",MIN(ROUNDUP((C13*E13*Grenzen!$A$13/12*F13),0),Grenzen!$A$13))</f>
        <v/>
      </c>
      <c r="H13" s="70" t="str">
        <f>IF(OR(B13="",$C$7=""),"",(VLOOKUP($C$7,Grenzen!$A$3:$C$11,IF(D13=Grenzen!$C$1,3,2))*G13))</f>
        <v/>
      </c>
    </row>
    <row r="14" spans="1:8" x14ac:dyDescent="0.2">
      <c r="A14" s="66">
        <v>3</v>
      </c>
      <c r="B14" s="67"/>
      <c r="C14" s="68"/>
      <c r="D14" s="67"/>
      <c r="E14" s="68"/>
      <c r="F14" s="69"/>
      <c r="G14" s="155" t="str">
        <f>IF(B14="","",MIN(ROUNDUP((C14*E14*Grenzen!$A$13/12*F14),0),Grenzen!$A$13))</f>
        <v/>
      </c>
      <c r="H14" s="70" t="str">
        <f>IF(OR(B14="",$C$7=""),"",(VLOOKUP($C$7,Grenzen!$A$3:$C$11,IF(D14=Grenzen!$C$1,3,2))*G14))</f>
        <v/>
      </c>
    </row>
    <row r="15" spans="1:8" x14ac:dyDescent="0.2">
      <c r="A15" s="66">
        <v>4</v>
      </c>
      <c r="B15" s="67"/>
      <c r="C15" s="68"/>
      <c r="D15" s="67"/>
      <c r="E15" s="68"/>
      <c r="F15" s="69"/>
      <c r="G15" s="155" t="str">
        <f>IF(B15="","",MIN(ROUNDUP((C15*E15*Grenzen!$A$13/12*F15),0),Grenzen!$A$13))</f>
        <v/>
      </c>
      <c r="H15" s="70" t="str">
        <f>IF(OR(B15="",$C$7=""),"",(VLOOKUP($C$7,Grenzen!$A$3:$C$11,IF(D15=Grenzen!$C$1,3,2))*G15))</f>
        <v/>
      </c>
    </row>
    <row r="16" spans="1:8" x14ac:dyDescent="0.2">
      <c r="A16" s="66">
        <v>5</v>
      </c>
      <c r="B16" s="67"/>
      <c r="C16" s="68"/>
      <c r="D16" s="67"/>
      <c r="E16" s="68"/>
      <c r="F16" s="69"/>
      <c r="G16" s="155" t="str">
        <f>IF(B16="","",MIN(ROUNDUP((C16*E16*Grenzen!$A$13/12*F16),0),Grenzen!$A$13))</f>
        <v/>
      </c>
      <c r="H16" s="70" t="str">
        <f>IF(OR(B16="",$C$7=""),"",(VLOOKUP($C$7,Grenzen!$A$3:$C$11,IF(D16=Grenzen!$C$1,3,2))*G16))</f>
        <v/>
      </c>
    </row>
    <row r="17" spans="1:8" x14ac:dyDescent="0.2">
      <c r="A17" s="66">
        <v>6</v>
      </c>
      <c r="B17" s="67"/>
      <c r="C17" s="68"/>
      <c r="D17" s="67"/>
      <c r="E17" s="68"/>
      <c r="F17" s="69"/>
      <c r="G17" s="155" t="str">
        <f>IF(B17="","",MIN(ROUNDUP((C17*E17*Grenzen!$A$13/12*F17),0),Grenzen!$A$13))</f>
        <v/>
      </c>
      <c r="H17" s="70" t="str">
        <f>IF(OR(B17="",$C$7=""),"",(VLOOKUP($C$7,Grenzen!$A$3:$C$11,IF(D17=Grenzen!$C$1,3,2))*G17))</f>
        <v/>
      </c>
    </row>
    <row r="18" spans="1:8" x14ac:dyDescent="0.2">
      <c r="A18" s="66">
        <v>7</v>
      </c>
      <c r="B18" s="67"/>
      <c r="C18" s="68"/>
      <c r="D18" s="67"/>
      <c r="E18" s="68"/>
      <c r="F18" s="69"/>
      <c r="G18" s="155" t="str">
        <f>IF(B18="","",MIN(ROUNDUP((C18*E18*Grenzen!$A$13/12*F18),0),Grenzen!$A$13))</f>
        <v/>
      </c>
      <c r="H18" s="70" t="str">
        <f>IF(OR(B18="",$C$7=""),"",(VLOOKUP($C$7,Grenzen!$A$3:$C$11,IF(D18=Grenzen!$C$1,3,2))*G18))</f>
        <v/>
      </c>
    </row>
    <row r="19" spans="1:8" x14ac:dyDescent="0.2">
      <c r="A19" s="66">
        <v>8</v>
      </c>
      <c r="B19" s="67"/>
      <c r="C19" s="68"/>
      <c r="D19" s="67"/>
      <c r="E19" s="68"/>
      <c r="F19" s="69"/>
      <c r="G19" s="155" t="str">
        <f>IF(B19="","",MIN(ROUNDUP((C19*E19*Grenzen!$A$13/12*F19),0),Grenzen!$A$13))</f>
        <v/>
      </c>
      <c r="H19" s="70" t="str">
        <f>IF(OR(B19="",$C$7=""),"",(VLOOKUP($C$7,Grenzen!$A$3:$C$11,IF(D19=Grenzen!$C$1,3,2))*G19))</f>
        <v/>
      </c>
    </row>
    <row r="20" spans="1:8" x14ac:dyDescent="0.2">
      <c r="A20" s="66">
        <v>9</v>
      </c>
      <c r="B20" s="67"/>
      <c r="C20" s="68"/>
      <c r="D20" s="67"/>
      <c r="E20" s="68"/>
      <c r="F20" s="69"/>
      <c r="G20" s="155" t="str">
        <f>IF(B20="","",MIN(ROUNDUP((C20*E20*Grenzen!$A$13/12*F20),0),Grenzen!$A$13))</f>
        <v/>
      </c>
      <c r="H20" s="70" t="str">
        <f>IF(OR(B20="",$C$7=""),"",(VLOOKUP($C$7,Grenzen!$A$3:$C$11,IF(D20=Grenzen!$C$1,3,2))*G20))</f>
        <v/>
      </c>
    </row>
    <row r="21" spans="1:8" x14ac:dyDescent="0.2">
      <c r="A21" s="66">
        <v>10</v>
      </c>
      <c r="B21" s="67"/>
      <c r="C21" s="68"/>
      <c r="D21" s="67"/>
      <c r="E21" s="68"/>
      <c r="F21" s="69"/>
      <c r="G21" s="155" t="str">
        <f>IF(B21="","",MIN(ROUNDUP((C21*E21*Grenzen!$A$13/12*F21),0),Grenzen!$A$13))</f>
        <v/>
      </c>
      <c r="H21" s="70" t="str">
        <f>IF(OR(B21="",$C$7=""),"",(VLOOKUP($C$7,Grenzen!$A$3:$C$11,IF(D21=Grenzen!$C$1,3,2))*G21))</f>
        <v/>
      </c>
    </row>
    <row r="22" spans="1:8" x14ac:dyDescent="0.2">
      <c r="A22" s="66">
        <v>11</v>
      </c>
      <c r="B22" s="67"/>
      <c r="C22" s="68"/>
      <c r="D22" s="67"/>
      <c r="E22" s="68"/>
      <c r="F22" s="69"/>
      <c r="G22" s="155" t="str">
        <f>IF(B22="","",MIN(ROUNDUP((C22*E22*Grenzen!$A$13/12*F22),0),Grenzen!$A$13))</f>
        <v/>
      </c>
      <c r="H22" s="70" t="str">
        <f>IF(OR(B22="",$C$7=""),"",(VLOOKUP($C$7,Grenzen!$A$3:$C$11,IF(D22=Grenzen!$C$1,3,2))*G22))</f>
        <v/>
      </c>
    </row>
    <row r="23" spans="1:8" x14ac:dyDescent="0.2">
      <c r="A23" s="66">
        <v>12</v>
      </c>
      <c r="B23" s="67"/>
      <c r="C23" s="68"/>
      <c r="D23" s="67"/>
      <c r="E23" s="68"/>
      <c r="F23" s="69"/>
      <c r="G23" s="155" t="str">
        <f>IF(B23="","",MIN(ROUNDUP((C23*E23*Grenzen!$A$13/12*F23),0),Grenzen!$A$13))</f>
        <v/>
      </c>
      <c r="H23" s="70" t="str">
        <f>IF(OR(B23="",$C$7=""),"",(VLOOKUP($C$7,Grenzen!$A$3:$C$11,IF(D23=Grenzen!$C$1,3,2))*G23))</f>
        <v/>
      </c>
    </row>
    <row r="24" spans="1:8" x14ac:dyDescent="0.2">
      <c r="A24" s="66">
        <v>13</v>
      </c>
      <c r="B24" s="67"/>
      <c r="C24" s="68"/>
      <c r="D24" s="67"/>
      <c r="E24" s="68"/>
      <c r="F24" s="69"/>
      <c r="G24" s="155" t="str">
        <f>IF(B24="","",MIN(ROUNDUP((C24*E24*Grenzen!$A$13/12*F24),0),Grenzen!$A$13))</f>
        <v/>
      </c>
      <c r="H24" s="70" t="str">
        <f>IF(OR(B24="",$C$7=""),"",(VLOOKUP($C$7,Grenzen!$A$3:$C$11,IF(D24=Grenzen!$C$1,3,2))*G24))</f>
        <v/>
      </c>
    </row>
    <row r="25" spans="1:8" x14ac:dyDescent="0.2">
      <c r="A25" s="66">
        <v>14</v>
      </c>
      <c r="B25" s="67"/>
      <c r="C25" s="68"/>
      <c r="D25" s="67"/>
      <c r="E25" s="68"/>
      <c r="F25" s="69"/>
      <c r="G25" s="155" t="str">
        <f>IF(B25="","",MIN(ROUNDUP((C25*E25*Grenzen!$A$13/12*F25),0),Grenzen!$A$13))</f>
        <v/>
      </c>
      <c r="H25" s="70" t="str">
        <f>IF(OR(B25="",$C$7=""),"",(VLOOKUP($C$7,Grenzen!$A$3:$C$11,IF(D25=Grenzen!$C$1,3,2))*G25))</f>
        <v/>
      </c>
    </row>
    <row r="26" spans="1:8" x14ac:dyDescent="0.2">
      <c r="A26" s="66">
        <v>15</v>
      </c>
      <c r="B26" s="67"/>
      <c r="C26" s="68"/>
      <c r="D26" s="67"/>
      <c r="E26" s="68"/>
      <c r="F26" s="69"/>
      <c r="G26" s="155" t="str">
        <f>IF(B26="","",MIN(ROUNDUP((C26*E26*Grenzen!$A$13/12*F26),0),Grenzen!$A$13))</f>
        <v/>
      </c>
      <c r="H26" s="70" t="str">
        <f>IF(OR(B26="",$C$7=""),"",(VLOOKUP($C$7,Grenzen!$A$3:$C$11,IF(D26=Grenzen!$C$1,3,2))*G26))</f>
        <v/>
      </c>
    </row>
    <row r="27" spans="1:8" x14ac:dyDescent="0.2">
      <c r="A27" s="71"/>
      <c r="B27" s="71"/>
      <c r="C27" s="71"/>
      <c r="D27" s="71"/>
      <c r="E27" s="71"/>
      <c r="F27" s="72" t="s">
        <v>2</v>
      </c>
      <c r="G27" s="155">
        <f>SUM(G12:G26)</f>
        <v>0</v>
      </c>
      <c r="H27" s="70">
        <f>SUM(H12:H26)</f>
        <v>0</v>
      </c>
    </row>
    <row r="29" spans="1:8" x14ac:dyDescent="0.2">
      <c r="F29" s="12" t="s">
        <v>34</v>
      </c>
      <c r="H29" s="16">
        <f>ROUND(H27*15/100,2)</f>
        <v>0</v>
      </c>
    </row>
    <row r="30" spans="1:8" ht="15" thickBot="1" x14ac:dyDescent="0.25"/>
    <row r="31" spans="1:8" s="2" customFormat="1" ht="3.75" customHeight="1" x14ac:dyDescent="0.2">
      <c r="A31" s="40"/>
      <c r="B31" s="41"/>
      <c r="C31" s="41"/>
      <c r="D31" s="41"/>
      <c r="E31" s="41"/>
      <c r="F31" s="41"/>
      <c r="G31" s="41"/>
      <c r="H31" s="42"/>
    </row>
    <row r="32" spans="1:8" s="2" customFormat="1" ht="15.75" x14ac:dyDescent="0.25">
      <c r="A32" s="43" t="s">
        <v>39</v>
      </c>
      <c r="B32" s="44"/>
      <c r="C32" s="44"/>
      <c r="D32" s="44"/>
      <c r="E32" s="44"/>
      <c r="F32" s="44"/>
      <c r="G32" s="44"/>
      <c r="H32" s="45"/>
    </row>
    <row r="33" spans="1:8" s="2" customFormat="1" ht="3.75" customHeight="1" x14ac:dyDescent="0.25">
      <c r="A33" s="43"/>
      <c r="B33" s="44"/>
      <c r="C33" s="44"/>
      <c r="D33" s="44"/>
      <c r="E33" s="44"/>
      <c r="F33" s="44"/>
      <c r="G33" s="44"/>
      <c r="H33" s="45"/>
    </row>
    <row r="34" spans="1:8" s="2" customFormat="1" ht="15.75" x14ac:dyDescent="0.25">
      <c r="A34" s="43" t="s">
        <v>81</v>
      </c>
      <c r="B34" s="44"/>
      <c r="C34" s="44"/>
      <c r="D34" s="44"/>
      <c r="E34" s="44"/>
      <c r="F34" s="44"/>
      <c r="G34" s="44"/>
      <c r="H34" s="45"/>
    </row>
    <row r="35" spans="1:8" s="2" customFormat="1" ht="46.5" customHeight="1" x14ac:dyDescent="0.2">
      <c r="A35" s="231" t="s">
        <v>82</v>
      </c>
      <c r="B35" s="232"/>
      <c r="C35" s="232"/>
      <c r="D35" s="232"/>
      <c r="E35" s="232"/>
      <c r="F35" s="232"/>
      <c r="G35" s="232"/>
      <c r="H35" s="233"/>
    </row>
    <row r="36" spans="1:8" s="2" customFormat="1" ht="60" customHeight="1" x14ac:dyDescent="0.2">
      <c r="A36" s="231" t="s">
        <v>92</v>
      </c>
      <c r="B36" s="235"/>
      <c r="C36" s="235"/>
      <c r="D36" s="235"/>
      <c r="E36" s="235"/>
      <c r="F36" s="235"/>
      <c r="G36" s="235"/>
      <c r="H36" s="236"/>
    </row>
    <row r="37" spans="1:8" s="2" customFormat="1" ht="48" customHeight="1" x14ac:dyDescent="0.2">
      <c r="A37" s="231" t="s">
        <v>93</v>
      </c>
      <c r="B37" s="235"/>
      <c r="C37" s="235"/>
      <c r="D37" s="235"/>
      <c r="E37" s="235"/>
      <c r="F37" s="235"/>
      <c r="G37" s="235"/>
      <c r="H37" s="236"/>
    </row>
    <row r="38" spans="1:8" s="2" customFormat="1" x14ac:dyDescent="0.2">
      <c r="A38" s="231" t="s">
        <v>83</v>
      </c>
      <c r="B38" s="232"/>
      <c r="C38" s="232"/>
      <c r="D38" s="232"/>
      <c r="E38" s="232"/>
      <c r="F38" s="232"/>
      <c r="G38" s="232"/>
      <c r="H38" s="233"/>
    </row>
    <row r="39" spans="1:8" s="2" customFormat="1" ht="3.75" customHeight="1" x14ac:dyDescent="0.25">
      <c r="A39" s="43"/>
      <c r="B39" s="44"/>
      <c r="C39" s="44"/>
      <c r="D39" s="44"/>
      <c r="E39" s="44"/>
      <c r="F39" s="44"/>
      <c r="G39" s="44"/>
      <c r="H39" s="45"/>
    </row>
    <row r="40" spans="1:8" s="2" customFormat="1" ht="15" x14ac:dyDescent="0.25">
      <c r="A40" s="50" t="s">
        <v>40</v>
      </c>
      <c r="B40" s="44"/>
      <c r="C40" s="44"/>
      <c r="D40" s="44"/>
      <c r="E40" s="44"/>
      <c r="F40" s="44"/>
      <c r="G40" s="44"/>
      <c r="H40" s="45"/>
    </row>
    <row r="41" spans="1:8" s="2" customFormat="1" ht="28.5" customHeight="1" x14ac:dyDescent="0.2">
      <c r="A41" s="234" t="s">
        <v>43</v>
      </c>
      <c r="B41" s="232"/>
      <c r="C41" s="232"/>
      <c r="D41" s="232"/>
      <c r="E41" s="232"/>
      <c r="F41" s="232"/>
      <c r="G41" s="232"/>
      <c r="H41" s="233"/>
    </row>
    <row r="42" spans="1:8" s="2" customFormat="1" ht="3.75" customHeight="1" x14ac:dyDescent="0.25">
      <c r="A42" s="43"/>
      <c r="B42" s="44"/>
      <c r="C42" s="44"/>
      <c r="D42" s="44"/>
      <c r="E42" s="44"/>
      <c r="F42" s="44"/>
      <c r="G42" s="44"/>
      <c r="H42" s="45"/>
    </row>
    <row r="43" spans="1:8" s="2" customFormat="1" ht="15" x14ac:dyDescent="0.25">
      <c r="A43" s="50" t="s">
        <v>41</v>
      </c>
      <c r="B43" s="44"/>
      <c r="C43" s="44"/>
      <c r="D43" s="44"/>
      <c r="E43" s="44"/>
      <c r="F43" s="44"/>
      <c r="G43" s="44"/>
      <c r="H43" s="45"/>
    </row>
    <row r="44" spans="1:8" s="2" customFormat="1" ht="57" customHeight="1" x14ac:dyDescent="0.2">
      <c r="A44" s="231" t="s">
        <v>44</v>
      </c>
      <c r="B44" s="232"/>
      <c r="C44" s="232"/>
      <c r="D44" s="232"/>
      <c r="E44" s="232"/>
      <c r="F44" s="232"/>
      <c r="G44" s="232"/>
      <c r="H44" s="233"/>
    </row>
    <row r="45" spans="1:8" s="2" customFormat="1" ht="3.75" customHeight="1" x14ac:dyDescent="0.2">
      <c r="A45" s="148"/>
      <c r="B45" s="149"/>
      <c r="C45" s="149"/>
      <c r="D45" s="149"/>
      <c r="E45" s="149"/>
      <c r="F45" s="149"/>
      <c r="G45" s="149"/>
      <c r="H45" s="150"/>
    </row>
    <row r="46" spans="1:8" s="2" customFormat="1" ht="15" x14ac:dyDescent="0.25">
      <c r="A46" s="50" t="s">
        <v>42</v>
      </c>
      <c r="B46" s="149"/>
      <c r="C46" s="149"/>
      <c r="D46" s="149"/>
      <c r="E46" s="149"/>
      <c r="F46" s="149"/>
      <c r="G46" s="149"/>
      <c r="H46" s="150"/>
    </row>
    <row r="47" spans="1:8" s="2" customFormat="1" x14ac:dyDescent="0.2">
      <c r="A47" s="231" t="s">
        <v>75</v>
      </c>
      <c r="B47" s="232"/>
      <c r="C47" s="232"/>
      <c r="D47" s="232"/>
      <c r="E47" s="232"/>
      <c r="F47" s="232"/>
      <c r="G47" s="232"/>
      <c r="H47" s="233"/>
    </row>
    <row r="48" spans="1:8" s="2" customFormat="1" ht="3.75" customHeight="1" x14ac:dyDescent="0.25">
      <c r="A48" s="43"/>
      <c r="B48" s="44"/>
      <c r="C48" s="44"/>
      <c r="D48" s="44"/>
      <c r="E48" s="44"/>
      <c r="F48" s="44"/>
      <c r="G48" s="44"/>
      <c r="H48" s="45"/>
    </row>
    <row r="49" spans="1:8" s="2" customFormat="1" ht="15" x14ac:dyDescent="0.25">
      <c r="A49" s="50" t="s">
        <v>34</v>
      </c>
      <c r="B49" s="44"/>
      <c r="C49" s="44"/>
      <c r="D49" s="44"/>
      <c r="E49" s="44"/>
      <c r="F49" s="44"/>
      <c r="G49" s="44"/>
      <c r="H49" s="45"/>
    </row>
    <row r="50" spans="1:8" s="2" customFormat="1" ht="60" customHeight="1" x14ac:dyDescent="0.2">
      <c r="A50" s="231" t="s">
        <v>84</v>
      </c>
      <c r="B50" s="232"/>
      <c r="C50" s="232"/>
      <c r="D50" s="232"/>
      <c r="E50" s="232"/>
      <c r="F50" s="232"/>
      <c r="G50" s="232"/>
      <c r="H50" s="233"/>
    </row>
    <row r="51" spans="1:8" s="2" customFormat="1" ht="3.75" customHeight="1" thickBot="1" x14ac:dyDescent="0.25">
      <c r="A51" s="46"/>
      <c r="B51" s="47"/>
      <c r="C51" s="47"/>
      <c r="D51" s="47"/>
      <c r="E51" s="47"/>
      <c r="F51" s="47"/>
      <c r="G51" s="47"/>
      <c r="H51" s="48"/>
    </row>
    <row r="52" spans="1:8" x14ac:dyDescent="0.2">
      <c r="G52" s="49"/>
      <c r="H52" s="49"/>
    </row>
  </sheetData>
  <sheetProtection algorithmName="SHA-512" hashValue="VAYQ15Z0NuoZICoMF/AUlBfEBhsEhV9TwyautvPGeZ9v1pqfXwTuuVAg0CvYp5BkxsnEMNyAJmMoOllclJ8/VQ==" saltValue="biYtQ0x7eyMlN7pqIwGDVA==" spinCount="100000" sheet="1" selectLockedCells="1" sort="0"/>
  <mergeCells count="10">
    <mergeCell ref="A3:C3"/>
    <mergeCell ref="A5:C5"/>
    <mergeCell ref="A50:H50"/>
    <mergeCell ref="A41:H41"/>
    <mergeCell ref="A44:H44"/>
    <mergeCell ref="A47:H47"/>
    <mergeCell ref="A35:H35"/>
    <mergeCell ref="A36:H36"/>
    <mergeCell ref="A37:H37"/>
    <mergeCell ref="A38:H38"/>
  </mergeCells>
  <phoneticPr fontId="3" type="noConversion"/>
  <dataValidations disablePrompts="1" count="1">
    <dataValidation type="decimal" operator="lessThanOrEqual" allowBlank="1" showErrorMessage="1" error="Der Beschäftigungsumfang kann nicht höher als 100 % sein. Bitte korrigieren Sie Ihre Eingabe." sqref="C12:C26 E12:E26">
      <formula1>1</formula1>
    </dataValidation>
  </dataValidations>
  <printOptions horizontalCentered="1"/>
  <pageMargins left="0.78740157480314965" right="0.78740157480314965" top="0.78740157480314965" bottom="0.78740157480314965" header="0.39370078740157483" footer="0.19685039370078741"/>
  <pageSetup paperSize="9" scale="95" orientation="landscape" r:id="rId1"/>
  <headerFooter alignWithMargins="0">
    <oddFooter>&amp;L&amp;8 Stand: 22.08.2024&amp;C&amp;8Seite 6 von 14&amp;R&amp;8&amp;A</oddFooter>
  </headerFooter>
  <rowBreaks count="1" manualBreakCount="1">
    <brk id="30" max="16383"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Grenzen!$B$1:$C$1</xm:f>
          </x14:formula1>
          <xm:sqref>D12:D26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zoomScaleNormal="100" workbookViewId="0">
      <selection activeCell="C7" sqref="C7"/>
    </sheetView>
  </sheetViews>
  <sheetFormatPr baseColWidth="10" defaultColWidth="11.42578125" defaultRowHeight="14.25" x14ac:dyDescent="0.2"/>
  <cols>
    <col min="1" max="1" width="6.42578125" style="12" bestFit="1" customWidth="1"/>
    <col min="2" max="2" width="18.5703125" style="12" customWidth="1"/>
    <col min="3" max="3" width="16.28515625" style="12" bestFit="1" customWidth="1"/>
    <col min="4" max="4" width="35.7109375" style="12" customWidth="1"/>
    <col min="5" max="5" width="19.85546875" style="12" bestFit="1" customWidth="1"/>
    <col min="6" max="6" width="12.42578125" style="12" bestFit="1" customWidth="1"/>
    <col min="7" max="8" width="14.28515625" style="12" customWidth="1"/>
    <col min="9" max="16384" width="11.42578125" style="12"/>
  </cols>
  <sheetData>
    <row r="1" spans="1:8" s="11" customFormat="1" ht="23.25" x14ac:dyDescent="0.35">
      <c r="A1" s="11" t="s">
        <v>11</v>
      </c>
    </row>
    <row r="3" spans="1:8" s="2" customFormat="1" ht="12.75" x14ac:dyDescent="0.2">
      <c r="A3" s="212" t="str">
        <f>IF(Erläuterungen!C8 = "","",CONCATENATE(Erläuterungen!A8,":"," ",Erläuterungen!C8))</f>
        <v/>
      </c>
      <c r="B3" s="212"/>
      <c r="C3" s="212"/>
    </row>
    <row r="4" spans="1:8" s="2" customFormat="1" ht="5.25" customHeight="1" x14ac:dyDescent="0.2">
      <c r="C4" s="3"/>
    </row>
    <row r="5" spans="1:8" s="2" customFormat="1" ht="12.75" x14ac:dyDescent="0.2">
      <c r="A5" s="212" t="str">
        <f>IF(Erläuterungen!C10 = "","",CONCATENATE(Erläuterungen!A10,":"," ",Erläuterungen!C10))</f>
        <v/>
      </c>
      <c r="B5" s="212"/>
      <c r="C5" s="212"/>
    </row>
    <row r="6" spans="1:8" ht="5.25" customHeight="1" x14ac:dyDescent="0.2"/>
    <row r="7" spans="1:8" x14ac:dyDescent="0.2">
      <c r="B7" s="65" t="s">
        <v>47</v>
      </c>
      <c r="C7" s="175"/>
    </row>
    <row r="9" spans="1:8" s="13" customFormat="1" ht="11.25" x14ac:dyDescent="0.2">
      <c r="A9" s="31">
        <v>1</v>
      </c>
      <c r="B9" s="31">
        <v>2</v>
      </c>
      <c r="C9" s="31">
        <v>3</v>
      </c>
      <c r="D9" s="31">
        <v>4</v>
      </c>
      <c r="E9" s="31">
        <v>5</v>
      </c>
      <c r="F9" s="31">
        <v>6</v>
      </c>
      <c r="G9" s="31">
        <v>7</v>
      </c>
      <c r="H9" s="31">
        <v>8</v>
      </c>
    </row>
    <row r="10" spans="1:8" s="14" customFormat="1" ht="42.75" x14ac:dyDescent="0.2">
      <c r="A10" s="32" t="s">
        <v>27</v>
      </c>
      <c r="B10" s="32" t="s">
        <v>28</v>
      </c>
      <c r="C10" s="32" t="s">
        <v>29</v>
      </c>
      <c r="D10" s="32" t="s">
        <v>30</v>
      </c>
      <c r="E10" s="32" t="s">
        <v>31</v>
      </c>
      <c r="F10" s="32" t="s">
        <v>32</v>
      </c>
      <c r="G10" s="32" t="s">
        <v>77</v>
      </c>
      <c r="H10" s="32" t="s">
        <v>78</v>
      </c>
    </row>
    <row r="11" spans="1:8" s="15" customFormat="1" ht="11.25" x14ac:dyDescent="0.2">
      <c r="A11" s="33" t="s">
        <v>6</v>
      </c>
      <c r="B11" s="33" t="s">
        <v>6</v>
      </c>
      <c r="C11" s="33" t="s">
        <v>6</v>
      </c>
      <c r="D11" s="33" t="s">
        <v>76</v>
      </c>
      <c r="E11" s="33" t="s">
        <v>6</v>
      </c>
      <c r="F11" s="33" t="s">
        <v>6</v>
      </c>
      <c r="G11" s="33" t="s">
        <v>4</v>
      </c>
      <c r="H11" s="33" t="s">
        <v>4</v>
      </c>
    </row>
    <row r="12" spans="1:8" x14ac:dyDescent="0.2">
      <c r="A12" s="66">
        <v>1</v>
      </c>
      <c r="B12" s="67"/>
      <c r="C12" s="68"/>
      <c r="D12" s="67"/>
      <c r="E12" s="68"/>
      <c r="F12" s="69"/>
      <c r="G12" s="155" t="str">
        <f>IF(B12="","",MIN(ROUNDUP((C12*E12*Grenzen!$A$13/12*F12),0),Grenzen!$A$13))</f>
        <v/>
      </c>
      <c r="H12" s="70" t="str">
        <f>IF(OR(B12="",$C$7=""),"",(VLOOKUP($C$7,Grenzen!$A$3:$C$11,IF(D12=Grenzen!$C$1,3,2))*G12))</f>
        <v/>
      </c>
    </row>
    <row r="13" spans="1:8" x14ac:dyDescent="0.2">
      <c r="A13" s="66">
        <v>2</v>
      </c>
      <c r="B13" s="67"/>
      <c r="C13" s="68"/>
      <c r="D13" s="67"/>
      <c r="E13" s="68"/>
      <c r="F13" s="69"/>
      <c r="G13" s="155" t="str">
        <f>IF(B13="","",MIN(ROUNDUP((C13*E13*Grenzen!$A$13/12*F13),0),Grenzen!$A$13))</f>
        <v/>
      </c>
      <c r="H13" s="70" t="str">
        <f>IF(OR(B13="",$C$7=""),"",(VLOOKUP($C$7,Grenzen!$A$3:$C$11,IF(D13=Grenzen!$C$1,3,2))*G13))</f>
        <v/>
      </c>
    </row>
    <row r="14" spans="1:8" x14ac:dyDescent="0.2">
      <c r="A14" s="66">
        <v>3</v>
      </c>
      <c r="B14" s="67"/>
      <c r="C14" s="68"/>
      <c r="D14" s="67"/>
      <c r="E14" s="68"/>
      <c r="F14" s="69"/>
      <c r="G14" s="155" t="str">
        <f>IF(B14="","",MIN(ROUNDUP((C14*E14*Grenzen!$A$13/12*F14),0),Grenzen!$A$13))</f>
        <v/>
      </c>
      <c r="H14" s="70" t="str">
        <f>IF(OR(B14="",$C$7=""),"",(VLOOKUP($C$7,Grenzen!$A$3:$C$11,IF(D14=Grenzen!$C$1,3,2))*G14))</f>
        <v/>
      </c>
    </row>
    <row r="15" spans="1:8" x14ac:dyDescent="0.2">
      <c r="A15" s="66">
        <v>4</v>
      </c>
      <c r="B15" s="67"/>
      <c r="C15" s="68"/>
      <c r="D15" s="67"/>
      <c r="E15" s="68"/>
      <c r="F15" s="69"/>
      <c r="G15" s="155" t="str">
        <f>IF(B15="","",MIN(ROUNDUP((C15*E15*Grenzen!$A$13/12*F15),0),Grenzen!$A$13))</f>
        <v/>
      </c>
      <c r="H15" s="70" t="str">
        <f>IF(OR(B15="",$C$7=""),"",(VLOOKUP($C$7,Grenzen!$A$3:$C$11,IF(D15=Grenzen!$C$1,3,2))*G15))</f>
        <v/>
      </c>
    </row>
    <row r="16" spans="1:8" x14ac:dyDescent="0.2">
      <c r="A16" s="66">
        <v>5</v>
      </c>
      <c r="B16" s="67"/>
      <c r="C16" s="68"/>
      <c r="D16" s="67"/>
      <c r="E16" s="68"/>
      <c r="F16" s="69"/>
      <c r="G16" s="155" t="str">
        <f>IF(B16="","",MIN(ROUNDUP((C16*E16*Grenzen!$A$13/12*F16),0),Grenzen!$A$13))</f>
        <v/>
      </c>
      <c r="H16" s="70" t="str">
        <f>IF(OR(B16="",$C$7=""),"",(VLOOKUP($C$7,Grenzen!$A$3:$C$11,IF(D16=Grenzen!$C$1,3,2))*G16))</f>
        <v/>
      </c>
    </row>
    <row r="17" spans="1:8" x14ac:dyDescent="0.2">
      <c r="A17" s="66">
        <v>6</v>
      </c>
      <c r="B17" s="67"/>
      <c r="C17" s="68"/>
      <c r="D17" s="67"/>
      <c r="E17" s="68"/>
      <c r="F17" s="69"/>
      <c r="G17" s="155" t="str">
        <f>IF(B17="","",MIN(ROUNDUP((C17*E17*Grenzen!$A$13/12*F17),0),Grenzen!$A$13))</f>
        <v/>
      </c>
      <c r="H17" s="70" t="str">
        <f>IF(OR(B17="",$C$7=""),"",(VLOOKUP($C$7,Grenzen!$A$3:$C$11,IF(D17=Grenzen!$C$1,3,2))*G17))</f>
        <v/>
      </c>
    </row>
    <row r="18" spans="1:8" x14ac:dyDescent="0.2">
      <c r="A18" s="66">
        <v>7</v>
      </c>
      <c r="B18" s="67"/>
      <c r="C18" s="68"/>
      <c r="D18" s="67"/>
      <c r="E18" s="68"/>
      <c r="F18" s="69"/>
      <c r="G18" s="155" t="str">
        <f>IF(B18="","",MIN(ROUNDUP((C18*E18*Grenzen!$A$13/12*F18),0),Grenzen!$A$13))</f>
        <v/>
      </c>
      <c r="H18" s="70" t="str">
        <f>IF(OR(B18="",$C$7=""),"",(VLOOKUP($C$7,Grenzen!$A$3:$C$11,IF(D18=Grenzen!$C$1,3,2))*G18))</f>
        <v/>
      </c>
    </row>
    <row r="19" spans="1:8" x14ac:dyDescent="0.2">
      <c r="A19" s="66">
        <v>8</v>
      </c>
      <c r="B19" s="67"/>
      <c r="C19" s="68"/>
      <c r="D19" s="67"/>
      <c r="E19" s="68"/>
      <c r="F19" s="69"/>
      <c r="G19" s="155" t="str">
        <f>IF(B19="","",MIN(ROUNDUP((C19*E19*Grenzen!$A$13/12*F19),0),Grenzen!$A$13))</f>
        <v/>
      </c>
      <c r="H19" s="70" t="str">
        <f>IF(OR(B19="",$C$7=""),"",(VLOOKUP($C$7,Grenzen!$A$3:$C$11,IF(D19=Grenzen!$C$1,3,2))*G19))</f>
        <v/>
      </c>
    </row>
    <row r="20" spans="1:8" x14ac:dyDescent="0.2">
      <c r="A20" s="66">
        <v>9</v>
      </c>
      <c r="B20" s="67"/>
      <c r="C20" s="68"/>
      <c r="D20" s="67"/>
      <c r="E20" s="68"/>
      <c r="F20" s="69"/>
      <c r="G20" s="155" t="str">
        <f>IF(B20="","",MIN(ROUNDUP((C20*E20*Grenzen!$A$13/12*F20),0),Grenzen!$A$13))</f>
        <v/>
      </c>
      <c r="H20" s="70" t="str">
        <f>IF(OR(B20="",$C$7=""),"",(VLOOKUP($C$7,Grenzen!$A$3:$C$11,IF(D20=Grenzen!$C$1,3,2))*G20))</f>
        <v/>
      </c>
    </row>
    <row r="21" spans="1:8" x14ac:dyDescent="0.2">
      <c r="A21" s="66">
        <v>10</v>
      </c>
      <c r="B21" s="67"/>
      <c r="C21" s="68"/>
      <c r="D21" s="67"/>
      <c r="E21" s="68"/>
      <c r="F21" s="69"/>
      <c r="G21" s="155" t="str">
        <f>IF(B21="","",MIN(ROUNDUP((C21*E21*Grenzen!$A$13/12*F21),0),Grenzen!$A$13))</f>
        <v/>
      </c>
      <c r="H21" s="70" t="str">
        <f>IF(OR(B21="",$C$7=""),"",(VLOOKUP($C$7,Grenzen!$A$3:$C$11,IF(D21=Grenzen!$C$1,3,2))*G21))</f>
        <v/>
      </c>
    </row>
    <row r="22" spans="1:8" x14ac:dyDescent="0.2">
      <c r="A22" s="66">
        <v>11</v>
      </c>
      <c r="B22" s="67"/>
      <c r="C22" s="68"/>
      <c r="D22" s="67"/>
      <c r="E22" s="68"/>
      <c r="F22" s="69"/>
      <c r="G22" s="155" t="str">
        <f>IF(B22="","",MIN(ROUNDUP((C22*E22*Grenzen!$A$13/12*F22),0),Grenzen!$A$13))</f>
        <v/>
      </c>
      <c r="H22" s="70" t="str">
        <f>IF(OR(B22="",$C$7=""),"",(VLOOKUP($C$7,Grenzen!$A$3:$C$11,IF(D22=Grenzen!$C$1,3,2))*G22))</f>
        <v/>
      </c>
    </row>
    <row r="23" spans="1:8" x14ac:dyDescent="0.2">
      <c r="A23" s="66">
        <v>12</v>
      </c>
      <c r="B23" s="67"/>
      <c r="C23" s="68"/>
      <c r="D23" s="67"/>
      <c r="E23" s="68"/>
      <c r="F23" s="69"/>
      <c r="G23" s="155" t="str">
        <f>IF(B23="","",MIN(ROUNDUP((C23*E23*Grenzen!$A$13/12*F23),0),Grenzen!$A$13))</f>
        <v/>
      </c>
      <c r="H23" s="70" t="str">
        <f>IF(OR(B23="",$C$7=""),"",(VLOOKUP($C$7,Grenzen!$A$3:$C$11,IF(D23=Grenzen!$C$1,3,2))*G23))</f>
        <v/>
      </c>
    </row>
    <row r="24" spans="1:8" x14ac:dyDescent="0.2">
      <c r="A24" s="66">
        <v>13</v>
      </c>
      <c r="B24" s="67"/>
      <c r="C24" s="68"/>
      <c r="D24" s="67"/>
      <c r="E24" s="68"/>
      <c r="F24" s="69"/>
      <c r="G24" s="155" t="str">
        <f>IF(B24="","",MIN(ROUNDUP((C24*E24*Grenzen!$A$13/12*F24),0),Grenzen!$A$13))</f>
        <v/>
      </c>
      <c r="H24" s="70" t="str">
        <f>IF(OR(B24="",$C$7=""),"",(VLOOKUP($C$7,Grenzen!$A$3:$C$11,IF(D24=Grenzen!$C$1,3,2))*G24))</f>
        <v/>
      </c>
    </row>
    <row r="25" spans="1:8" x14ac:dyDescent="0.2">
      <c r="A25" s="66">
        <v>14</v>
      </c>
      <c r="B25" s="67"/>
      <c r="C25" s="68"/>
      <c r="D25" s="67"/>
      <c r="E25" s="68"/>
      <c r="F25" s="69"/>
      <c r="G25" s="155" t="str">
        <f>IF(B25="","",MIN(ROUNDUP((C25*E25*Grenzen!$A$13/12*F25),0),Grenzen!$A$13))</f>
        <v/>
      </c>
      <c r="H25" s="70" t="str">
        <f>IF(OR(B25="",$C$7=""),"",(VLOOKUP($C$7,Grenzen!$A$3:$C$11,IF(D25=Grenzen!$C$1,3,2))*G25))</f>
        <v/>
      </c>
    </row>
    <row r="26" spans="1:8" x14ac:dyDescent="0.2">
      <c r="A26" s="66">
        <v>15</v>
      </c>
      <c r="B26" s="67"/>
      <c r="C26" s="68"/>
      <c r="D26" s="67"/>
      <c r="E26" s="68"/>
      <c r="F26" s="69"/>
      <c r="G26" s="155" t="str">
        <f>IF(B26="","",MIN(ROUNDUP((C26*E26*Grenzen!$A$13/12*F26),0),Grenzen!$A$13))</f>
        <v/>
      </c>
      <c r="H26" s="70" t="str">
        <f>IF(OR(B26="",$C$7=""),"",(VLOOKUP($C$7,Grenzen!$A$3:$C$11,IF(D26=Grenzen!$C$1,3,2))*G26))</f>
        <v/>
      </c>
    </row>
    <row r="27" spans="1:8" x14ac:dyDescent="0.2">
      <c r="A27" s="71"/>
      <c r="B27" s="71"/>
      <c r="C27" s="71"/>
      <c r="D27" s="71"/>
      <c r="E27" s="71"/>
      <c r="F27" s="72" t="s">
        <v>2</v>
      </c>
      <c r="G27" s="155">
        <f>SUM(G12:G26)</f>
        <v>0</v>
      </c>
      <c r="H27" s="70">
        <f>SUM(H12:H26)</f>
        <v>0</v>
      </c>
    </row>
    <row r="29" spans="1:8" x14ac:dyDescent="0.2">
      <c r="F29" s="12" t="s">
        <v>34</v>
      </c>
      <c r="H29" s="16">
        <f>ROUND(H27*15/100,2)</f>
        <v>0</v>
      </c>
    </row>
    <row r="30" spans="1:8" ht="15" thickBot="1" x14ac:dyDescent="0.25"/>
    <row r="31" spans="1:8" s="2" customFormat="1" ht="3.75" customHeight="1" x14ac:dyDescent="0.2">
      <c r="A31" s="40"/>
      <c r="B31" s="41"/>
      <c r="C31" s="41"/>
      <c r="D31" s="41"/>
      <c r="E31" s="41"/>
      <c r="F31" s="41"/>
      <c r="G31" s="41"/>
      <c r="H31" s="42"/>
    </row>
    <row r="32" spans="1:8" s="2" customFormat="1" ht="15.75" x14ac:dyDescent="0.25">
      <c r="A32" s="43" t="s">
        <v>39</v>
      </c>
      <c r="B32" s="44"/>
      <c r="C32" s="44"/>
      <c r="D32" s="44"/>
      <c r="E32" s="44"/>
      <c r="F32" s="44"/>
      <c r="G32" s="44"/>
      <c r="H32" s="45"/>
    </row>
    <row r="33" spans="1:8" s="2" customFormat="1" ht="3.75" customHeight="1" x14ac:dyDescent="0.25">
      <c r="A33" s="43"/>
      <c r="B33" s="44"/>
      <c r="C33" s="44"/>
      <c r="D33" s="44"/>
      <c r="E33" s="44"/>
      <c r="F33" s="44"/>
      <c r="G33" s="44"/>
      <c r="H33" s="45"/>
    </row>
    <row r="34" spans="1:8" s="2" customFormat="1" ht="15.75" x14ac:dyDescent="0.25">
      <c r="A34" s="43" t="s">
        <v>81</v>
      </c>
      <c r="B34" s="44"/>
      <c r="C34" s="44"/>
      <c r="D34" s="44"/>
      <c r="E34" s="44"/>
      <c r="F34" s="44"/>
      <c r="G34" s="44"/>
      <c r="H34" s="45"/>
    </row>
    <row r="35" spans="1:8" s="2" customFormat="1" ht="46.5" customHeight="1" x14ac:dyDescent="0.2">
      <c r="A35" s="234" t="s">
        <v>82</v>
      </c>
      <c r="B35" s="232"/>
      <c r="C35" s="232"/>
      <c r="D35" s="232"/>
      <c r="E35" s="232"/>
      <c r="F35" s="232"/>
      <c r="G35" s="232"/>
      <c r="H35" s="233"/>
    </row>
    <row r="36" spans="1:8" s="2" customFormat="1" ht="60" customHeight="1" x14ac:dyDescent="0.2">
      <c r="A36" s="231" t="s">
        <v>92</v>
      </c>
      <c r="B36" s="235"/>
      <c r="C36" s="235"/>
      <c r="D36" s="235"/>
      <c r="E36" s="235"/>
      <c r="F36" s="235"/>
      <c r="G36" s="235"/>
      <c r="H36" s="236"/>
    </row>
    <row r="37" spans="1:8" s="2" customFormat="1" ht="48" customHeight="1" x14ac:dyDescent="0.2">
      <c r="A37" s="231" t="s">
        <v>93</v>
      </c>
      <c r="B37" s="235"/>
      <c r="C37" s="235"/>
      <c r="D37" s="235"/>
      <c r="E37" s="235"/>
      <c r="F37" s="235"/>
      <c r="G37" s="235"/>
      <c r="H37" s="236"/>
    </row>
    <row r="38" spans="1:8" s="2" customFormat="1" x14ac:dyDescent="0.2">
      <c r="A38" s="231" t="s">
        <v>83</v>
      </c>
      <c r="B38" s="235"/>
      <c r="C38" s="235"/>
      <c r="D38" s="235"/>
      <c r="E38" s="235"/>
      <c r="F38" s="235"/>
      <c r="G38" s="235"/>
      <c r="H38" s="236"/>
    </row>
    <row r="39" spans="1:8" s="2" customFormat="1" ht="3.75" customHeight="1" x14ac:dyDescent="0.25">
      <c r="A39" s="43"/>
      <c r="B39" s="44"/>
      <c r="C39" s="44"/>
      <c r="D39" s="44"/>
      <c r="E39" s="44"/>
      <c r="F39" s="44"/>
      <c r="G39" s="44"/>
      <c r="H39" s="45"/>
    </row>
    <row r="40" spans="1:8" s="2" customFormat="1" ht="15" x14ac:dyDescent="0.25">
      <c r="A40" s="50" t="s">
        <v>40</v>
      </c>
      <c r="B40" s="44"/>
      <c r="C40" s="44"/>
      <c r="D40" s="44"/>
      <c r="E40" s="44"/>
      <c r="F40" s="44"/>
      <c r="G40" s="44"/>
      <c r="H40" s="45"/>
    </row>
    <row r="41" spans="1:8" s="2" customFormat="1" ht="28.5" customHeight="1" x14ac:dyDescent="0.2">
      <c r="A41" s="234" t="s">
        <v>43</v>
      </c>
      <c r="B41" s="232"/>
      <c r="C41" s="232"/>
      <c r="D41" s="232"/>
      <c r="E41" s="232"/>
      <c r="F41" s="232"/>
      <c r="G41" s="232"/>
      <c r="H41" s="233"/>
    </row>
    <row r="42" spans="1:8" s="2" customFormat="1" ht="3.75" customHeight="1" x14ac:dyDescent="0.25">
      <c r="A42" s="43"/>
      <c r="B42" s="44"/>
      <c r="C42" s="44"/>
      <c r="D42" s="44"/>
      <c r="E42" s="44"/>
      <c r="F42" s="44"/>
      <c r="G42" s="44"/>
      <c r="H42" s="45"/>
    </row>
    <row r="43" spans="1:8" s="2" customFormat="1" ht="15" x14ac:dyDescent="0.25">
      <c r="A43" s="50" t="s">
        <v>41</v>
      </c>
      <c r="B43" s="44"/>
      <c r="C43" s="44"/>
      <c r="D43" s="44"/>
      <c r="E43" s="44"/>
      <c r="F43" s="44"/>
      <c r="G43" s="44"/>
      <c r="H43" s="45"/>
    </row>
    <row r="44" spans="1:8" s="2" customFormat="1" ht="57" customHeight="1" x14ac:dyDescent="0.2">
      <c r="A44" s="231" t="s">
        <v>44</v>
      </c>
      <c r="B44" s="232"/>
      <c r="C44" s="232"/>
      <c r="D44" s="232"/>
      <c r="E44" s="232"/>
      <c r="F44" s="232"/>
      <c r="G44" s="232"/>
      <c r="H44" s="233"/>
    </row>
    <row r="45" spans="1:8" s="2" customFormat="1" ht="3.75" customHeight="1" x14ac:dyDescent="0.2">
      <c r="A45" s="148"/>
      <c r="B45" s="149"/>
      <c r="C45" s="149"/>
      <c r="D45" s="149"/>
      <c r="E45" s="149"/>
      <c r="F45" s="149"/>
      <c r="G45" s="149"/>
      <c r="H45" s="150"/>
    </row>
    <row r="46" spans="1:8" s="2" customFormat="1" ht="15" x14ac:dyDescent="0.25">
      <c r="A46" s="50" t="s">
        <v>42</v>
      </c>
      <c r="B46" s="149"/>
      <c r="C46" s="149"/>
      <c r="D46" s="149"/>
      <c r="E46" s="149"/>
      <c r="F46" s="149"/>
      <c r="G46" s="149"/>
      <c r="H46" s="150"/>
    </row>
    <row r="47" spans="1:8" s="2" customFormat="1" x14ac:dyDescent="0.2">
      <c r="A47" s="231" t="s">
        <v>75</v>
      </c>
      <c r="B47" s="232"/>
      <c r="C47" s="232"/>
      <c r="D47" s="232"/>
      <c r="E47" s="232"/>
      <c r="F47" s="232"/>
      <c r="G47" s="232"/>
      <c r="H47" s="233"/>
    </row>
    <row r="48" spans="1:8" s="2" customFormat="1" ht="3.75" customHeight="1" x14ac:dyDescent="0.25">
      <c r="A48" s="43"/>
      <c r="B48" s="44"/>
      <c r="C48" s="44"/>
      <c r="D48" s="44"/>
      <c r="E48" s="44"/>
      <c r="F48" s="44"/>
      <c r="G48" s="44"/>
      <c r="H48" s="45"/>
    </row>
    <row r="49" spans="1:8" s="2" customFormat="1" ht="15" x14ac:dyDescent="0.25">
      <c r="A49" s="50" t="s">
        <v>34</v>
      </c>
      <c r="B49" s="44"/>
      <c r="C49" s="44"/>
      <c r="D49" s="44"/>
      <c r="E49" s="44"/>
      <c r="F49" s="44"/>
      <c r="G49" s="44"/>
      <c r="H49" s="45"/>
    </row>
    <row r="50" spans="1:8" s="2" customFormat="1" ht="60" customHeight="1" x14ac:dyDescent="0.2">
      <c r="A50" s="231" t="s">
        <v>84</v>
      </c>
      <c r="B50" s="232"/>
      <c r="C50" s="232"/>
      <c r="D50" s="232"/>
      <c r="E50" s="232"/>
      <c r="F50" s="232"/>
      <c r="G50" s="232"/>
      <c r="H50" s="233"/>
    </row>
    <row r="51" spans="1:8" s="2" customFormat="1" ht="3.75" customHeight="1" thickBot="1" x14ac:dyDescent="0.25">
      <c r="A51" s="46"/>
      <c r="B51" s="47"/>
      <c r="C51" s="47"/>
      <c r="D51" s="47"/>
      <c r="E51" s="47"/>
      <c r="F51" s="47"/>
      <c r="G51" s="47"/>
      <c r="H51" s="48"/>
    </row>
    <row r="52" spans="1:8" x14ac:dyDescent="0.2">
      <c r="G52" s="49"/>
      <c r="H52" s="49"/>
    </row>
  </sheetData>
  <sheetProtection algorithmName="SHA-512" hashValue="lJGH+0+TIddYYiM+ikyWdJ51yUPqONm3eghLzktrbDUV53S9WkZzCPsmWFUgwGDLqIUsuJFLYiLUiT/EGyPMqw==" saltValue="RRzQp/cU/yAAGimpxdhS9w==" spinCount="100000" sheet="1" selectLockedCells="1" sort="0"/>
  <mergeCells count="10">
    <mergeCell ref="A3:C3"/>
    <mergeCell ref="A5:C5"/>
    <mergeCell ref="A41:H41"/>
    <mergeCell ref="A44:H44"/>
    <mergeCell ref="A47:H47"/>
    <mergeCell ref="A50:H50"/>
    <mergeCell ref="A35:H35"/>
    <mergeCell ref="A36:H36"/>
    <mergeCell ref="A37:H37"/>
    <mergeCell ref="A38:H38"/>
  </mergeCells>
  <dataValidations disablePrompts="1" count="1">
    <dataValidation type="decimal" operator="lessThanOrEqual" allowBlank="1" showErrorMessage="1" error="Der Beschäftigungsumfang kann nicht höher als 100 % sein. Bitte korrigieren Sie Ihre Eingabe." sqref="C12:C26 E12:E26">
      <formula1>1</formula1>
    </dataValidation>
  </dataValidations>
  <printOptions horizontalCentered="1"/>
  <pageMargins left="0.78740157480314965" right="0.78740157480314965" top="0.78740157480314965" bottom="0.78740157480314965" header="0.39370078740157483" footer="0.19685039370078741"/>
  <pageSetup paperSize="9" scale="95" orientation="landscape" r:id="rId1"/>
  <headerFooter alignWithMargins="0">
    <oddFooter>&amp;L&amp;8 Stand: 22.08.2024&amp;C&amp;8Seite 7 von 14&amp;R&amp;8&amp;A</oddFooter>
  </headerFooter>
  <rowBreaks count="1" manualBreakCount="1">
    <brk id="30" max="16383"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Grenzen!$B$1:$C$1</xm:f>
          </x14:formula1>
          <xm:sqref>D12:D26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zoomScaleNormal="100" workbookViewId="0">
      <selection activeCell="C7" sqref="C7"/>
    </sheetView>
  </sheetViews>
  <sheetFormatPr baseColWidth="10" defaultColWidth="11.42578125" defaultRowHeight="14.25" x14ac:dyDescent="0.2"/>
  <cols>
    <col min="1" max="1" width="6.42578125" style="12" bestFit="1" customWidth="1"/>
    <col min="2" max="2" width="18.5703125" style="12" customWidth="1"/>
    <col min="3" max="3" width="16.28515625" style="12" bestFit="1" customWidth="1"/>
    <col min="4" max="4" width="35.7109375" style="12" customWidth="1"/>
    <col min="5" max="5" width="19.85546875" style="12" bestFit="1" customWidth="1"/>
    <col min="6" max="6" width="12.42578125" style="12" bestFit="1" customWidth="1"/>
    <col min="7" max="8" width="14.28515625" style="12" customWidth="1"/>
    <col min="9" max="16384" width="11.42578125" style="12"/>
  </cols>
  <sheetData>
    <row r="1" spans="1:8" s="11" customFormat="1" ht="23.25" x14ac:dyDescent="0.35">
      <c r="A1" s="11" t="s">
        <v>11</v>
      </c>
    </row>
    <row r="3" spans="1:8" s="2" customFormat="1" ht="12.75" x14ac:dyDescent="0.2">
      <c r="A3" s="212" t="str">
        <f>IF(Erläuterungen!C8 = "","",CONCATENATE(Erläuterungen!A8,":"," ",Erläuterungen!C8))</f>
        <v/>
      </c>
      <c r="B3" s="212"/>
      <c r="C3" s="212"/>
    </row>
    <row r="4" spans="1:8" s="2" customFormat="1" ht="5.25" customHeight="1" x14ac:dyDescent="0.2">
      <c r="C4" s="3"/>
    </row>
    <row r="5" spans="1:8" s="2" customFormat="1" ht="12.75" x14ac:dyDescent="0.2">
      <c r="A5" s="212" t="str">
        <f>IF(Erläuterungen!C10 = "","",CONCATENATE(Erläuterungen!A10,":"," ",Erläuterungen!C10))</f>
        <v/>
      </c>
      <c r="B5" s="212"/>
      <c r="C5" s="212"/>
    </row>
    <row r="6" spans="1:8" ht="5.25" customHeight="1" x14ac:dyDescent="0.2"/>
    <row r="7" spans="1:8" x14ac:dyDescent="0.2">
      <c r="B7" s="65" t="s">
        <v>47</v>
      </c>
      <c r="C7" s="175"/>
    </row>
    <row r="9" spans="1:8" s="13" customFormat="1" ht="11.25" x14ac:dyDescent="0.2">
      <c r="A9" s="31">
        <v>1</v>
      </c>
      <c r="B9" s="31">
        <v>2</v>
      </c>
      <c r="C9" s="31">
        <v>3</v>
      </c>
      <c r="D9" s="31">
        <v>4</v>
      </c>
      <c r="E9" s="31">
        <v>5</v>
      </c>
      <c r="F9" s="31">
        <v>6</v>
      </c>
      <c r="G9" s="31">
        <v>7</v>
      </c>
      <c r="H9" s="31">
        <v>8</v>
      </c>
    </row>
    <row r="10" spans="1:8" s="14" customFormat="1" ht="42.75" x14ac:dyDescent="0.2">
      <c r="A10" s="32" t="s">
        <v>27</v>
      </c>
      <c r="B10" s="32" t="s">
        <v>28</v>
      </c>
      <c r="C10" s="32" t="s">
        <v>29</v>
      </c>
      <c r="D10" s="32" t="s">
        <v>30</v>
      </c>
      <c r="E10" s="32" t="s">
        <v>31</v>
      </c>
      <c r="F10" s="32" t="s">
        <v>32</v>
      </c>
      <c r="G10" s="32" t="s">
        <v>77</v>
      </c>
      <c r="H10" s="32" t="s">
        <v>78</v>
      </c>
    </row>
    <row r="11" spans="1:8" s="15" customFormat="1" ht="11.25" x14ac:dyDescent="0.2">
      <c r="A11" s="33" t="s">
        <v>6</v>
      </c>
      <c r="B11" s="33" t="s">
        <v>6</v>
      </c>
      <c r="C11" s="33" t="s">
        <v>6</v>
      </c>
      <c r="D11" s="33" t="s">
        <v>76</v>
      </c>
      <c r="E11" s="33" t="s">
        <v>6</v>
      </c>
      <c r="F11" s="33" t="s">
        <v>6</v>
      </c>
      <c r="G11" s="33" t="s">
        <v>4</v>
      </c>
      <c r="H11" s="33" t="s">
        <v>4</v>
      </c>
    </row>
    <row r="12" spans="1:8" x14ac:dyDescent="0.2">
      <c r="A12" s="66">
        <v>1</v>
      </c>
      <c r="B12" s="67"/>
      <c r="C12" s="68"/>
      <c r="D12" s="67"/>
      <c r="E12" s="68"/>
      <c r="F12" s="69"/>
      <c r="G12" s="155" t="str">
        <f>IF(B12="","",MIN(ROUNDUP((C12*E12*Grenzen!$A$13/12*F12),0),Grenzen!$A$13))</f>
        <v/>
      </c>
      <c r="H12" s="70" t="str">
        <f>IF(OR(B12="",$C$7=""),"",(VLOOKUP($C$7,Grenzen!$A$3:$C$11,IF(D12=Grenzen!$C$1,3,2))*G12))</f>
        <v/>
      </c>
    </row>
    <row r="13" spans="1:8" x14ac:dyDescent="0.2">
      <c r="A13" s="66">
        <v>2</v>
      </c>
      <c r="B13" s="67"/>
      <c r="C13" s="68"/>
      <c r="D13" s="67"/>
      <c r="E13" s="68"/>
      <c r="F13" s="69"/>
      <c r="G13" s="155" t="str">
        <f>IF(B13="","",MIN(ROUNDUP((C13*E13*Grenzen!$A$13/12*F13),0),Grenzen!$A$13))</f>
        <v/>
      </c>
      <c r="H13" s="70" t="str">
        <f>IF(OR(B13="",$C$7=""),"",(VLOOKUP($C$7,Grenzen!$A$3:$C$11,IF(D13=Grenzen!$C$1,3,2))*G13))</f>
        <v/>
      </c>
    </row>
    <row r="14" spans="1:8" x14ac:dyDescent="0.2">
      <c r="A14" s="66">
        <v>3</v>
      </c>
      <c r="B14" s="67"/>
      <c r="C14" s="68"/>
      <c r="D14" s="67"/>
      <c r="E14" s="68"/>
      <c r="F14" s="69"/>
      <c r="G14" s="155" t="str">
        <f>IF(B14="","",MIN(ROUNDUP((C14*E14*Grenzen!$A$13/12*F14),0),Grenzen!$A$13))</f>
        <v/>
      </c>
      <c r="H14" s="70" t="str">
        <f>IF(OR(B14="",$C$7=""),"",(VLOOKUP($C$7,Grenzen!$A$3:$C$11,IF(D14=Grenzen!$C$1,3,2))*G14))</f>
        <v/>
      </c>
    </row>
    <row r="15" spans="1:8" x14ac:dyDescent="0.2">
      <c r="A15" s="66">
        <v>4</v>
      </c>
      <c r="B15" s="67"/>
      <c r="C15" s="68"/>
      <c r="D15" s="67"/>
      <c r="E15" s="68"/>
      <c r="F15" s="69"/>
      <c r="G15" s="155" t="str">
        <f>IF(B15="","",MIN(ROUNDUP((C15*E15*Grenzen!$A$13/12*F15),0),Grenzen!$A$13))</f>
        <v/>
      </c>
      <c r="H15" s="70" t="str">
        <f>IF(OR(B15="",$C$7=""),"",(VLOOKUP($C$7,Grenzen!$A$3:$C$11,IF(D15=Grenzen!$C$1,3,2))*G15))</f>
        <v/>
      </c>
    </row>
    <row r="16" spans="1:8" x14ac:dyDescent="0.2">
      <c r="A16" s="66">
        <v>5</v>
      </c>
      <c r="B16" s="67"/>
      <c r="C16" s="68"/>
      <c r="D16" s="67"/>
      <c r="E16" s="68"/>
      <c r="F16" s="69"/>
      <c r="G16" s="155" t="str">
        <f>IF(B16="","",MIN(ROUNDUP((C16*E16*Grenzen!$A$13/12*F16),0),Grenzen!$A$13))</f>
        <v/>
      </c>
      <c r="H16" s="70" t="str">
        <f>IF(OR(B16="",$C$7=""),"",(VLOOKUP($C$7,Grenzen!$A$3:$C$11,IF(D16=Grenzen!$C$1,3,2))*G16))</f>
        <v/>
      </c>
    </row>
    <row r="17" spans="1:8" x14ac:dyDescent="0.2">
      <c r="A17" s="66">
        <v>6</v>
      </c>
      <c r="B17" s="67"/>
      <c r="C17" s="68"/>
      <c r="D17" s="67"/>
      <c r="E17" s="68"/>
      <c r="F17" s="69"/>
      <c r="G17" s="155" t="str">
        <f>IF(B17="","",MIN(ROUNDUP((C17*E17*Grenzen!$A$13/12*F17),0),Grenzen!$A$13))</f>
        <v/>
      </c>
      <c r="H17" s="70" t="str">
        <f>IF(OR(B17="",$C$7=""),"",(VLOOKUP($C$7,Grenzen!$A$3:$C$11,IF(D17=Grenzen!$C$1,3,2))*G17))</f>
        <v/>
      </c>
    </row>
    <row r="18" spans="1:8" x14ac:dyDescent="0.2">
      <c r="A18" s="66">
        <v>7</v>
      </c>
      <c r="B18" s="67"/>
      <c r="C18" s="68"/>
      <c r="D18" s="67"/>
      <c r="E18" s="68"/>
      <c r="F18" s="69"/>
      <c r="G18" s="155" t="str">
        <f>IF(B18="","",MIN(ROUNDUP((C18*E18*Grenzen!$A$13/12*F18),0),Grenzen!$A$13))</f>
        <v/>
      </c>
      <c r="H18" s="70" t="str">
        <f>IF(OR(B18="",$C$7=""),"",(VLOOKUP($C$7,Grenzen!$A$3:$C$11,IF(D18=Grenzen!$C$1,3,2))*G18))</f>
        <v/>
      </c>
    </row>
    <row r="19" spans="1:8" x14ac:dyDescent="0.2">
      <c r="A19" s="66">
        <v>8</v>
      </c>
      <c r="B19" s="67"/>
      <c r="C19" s="68"/>
      <c r="D19" s="67"/>
      <c r="E19" s="68"/>
      <c r="F19" s="69"/>
      <c r="G19" s="155" t="str">
        <f>IF(B19="","",MIN(ROUNDUP((C19*E19*Grenzen!$A$13/12*F19),0),Grenzen!$A$13))</f>
        <v/>
      </c>
      <c r="H19" s="70" t="str">
        <f>IF(OR(B19="",$C$7=""),"",(VLOOKUP($C$7,Grenzen!$A$3:$C$11,IF(D19=Grenzen!$C$1,3,2))*G19))</f>
        <v/>
      </c>
    </row>
    <row r="20" spans="1:8" x14ac:dyDescent="0.2">
      <c r="A20" s="66">
        <v>9</v>
      </c>
      <c r="B20" s="67"/>
      <c r="C20" s="68"/>
      <c r="D20" s="67"/>
      <c r="E20" s="68"/>
      <c r="F20" s="69"/>
      <c r="G20" s="155" t="str">
        <f>IF(B20="","",MIN(ROUNDUP((C20*E20*Grenzen!$A$13/12*F20),0),Grenzen!$A$13))</f>
        <v/>
      </c>
      <c r="H20" s="70" t="str">
        <f>IF(OR(B20="",$C$7=""),"",(VLOOKUP($C$7,Grenzen!$A$3:$C$11,IF(D20=Grenzen!$C$1,3,2))*G20))</f>
        <v/>
      </c>
    </row>
    <row r="21" spans="1:8" x14ac:dyDescent="0.2">
      <c r="A21" s="66">
        <v>10</v>
      </c>
      <c r="B21" s="67"/>
      <c r="C21" s="68"/>
      <c r="D21" s="67"/>
      <c r="E21" s="68"/>
      <c r="F21" s="69"/>
      <c r="G21" s="155" t="str">
        <f>IF(B21="","",MIN(ROUNDUP((C21*E21*Grenzen!$A$13/12*F21),0),Grenzen!$A$13))</f>
        <v/>
      </c>
      <c r="H21" s="70" t="str">
        <f>IF(OR(B21="",$C$7=""),"",(VLOOKUP($C$7,Grenzen!$A$3:$C$11,IF(D21=Grenzen!$C$1,3,2))*G21))</f>
        <v/>
      </c>
    </row>
    <row r="22" spans="1:8" x14ac:dyDescent="0.2">
      <c r="A22" s="66">
        <v>11</v>
      </c>
      <c r="B22" s="67"/>
      <c r="C22" s="68"/>
      <c r="D22" s="67"/>
      <c r="E22" s="68"/>
      <c r="F22" s="69"/>
      <c r="G22" s="155" t="str">
        <f>IF(B22="","",MIN(ROUNDUP((C22*E22*Grenzen!$A$13/12*F22),0),Grenzen!$A$13))</f>
        <v/>
      </c>
      <c r="H22" s="70" t="str">
        <f>IF(OR(B22="",$C$7=""),"",(VLOOKUP($C$7,Grenzen!$A$3:$C$11,IF(D22=Grenzen!$C$1,3,2))*G22))</f>
        <v/>
      </c>
    </row>
    <row r="23" spans="1:8" x14ac:dyDescent="0.2">
      <c r="A23" s="66">
        <v>12</v>
      </c>
      <c r="B23" s="67"/>
      <c r="C23" s="68"/>
      <c r="D23" s="67"/>
      <c r="E23" s="68"/>
      <c r="F23" s="69"/>
      <c r="G23" s="155" t="str">
        <f>IF(B23="","",MIN(ROUNDUP((C23*E23*Grenzen!$A$13/12*F23),0),Grenzen!$A$13))</f>
        <v/>
      </c>
      <c r="H23" s="70" t="str">
        <f>IF(OR(B23="",$C$7=""),"",(VLOOKUP($C$7,Grenzen!$A$3:$C$11,IF(D23=Grenzen!$C$1,3,2))*G23))</f>
        <v/>
      </c>
    </row>
    <row r="24" spans="1:8" x14ac:dyDescent="0.2">
      <c r="A24" s="66">
        <v>13</v>
      </c>
      <c r="B24" s="67"/>
      <c r="C24" s="68"/>
      <c r="D24" s="67"/>
      <c r="E24" s="68"/>
      <c r="F24" s="69"/>
      <c r="G24" s="155" t="str">
        <f>IF(B24="","",MIN(ROUNDUP((C24*E24*Grenzen!$A$13/12*F24),0),Grenzen!$A$13))</f>
        <v/>
      </c>
      <c r="H24" s="70" t="str">
        <f>IF(OR(B24="",$C$7=""),"",(VLOOKUP($C$7,Grenzen!$A$3:$C$11,IF(D24=Grenzen!$C$1,3,2))*G24))</f>
        <v/>
      </c>
    </row>
    <row r="25" spans="1:8" x14ac:dyDescent="0.2">
      <c r="A25" s="66">
        <v>14</v>
      </c>
      <c r="B25" s="67"/>
      <c r="C25" s="68"/>
      <c r="D25" s="67"/>
      <c r="E25" s="68"/>
      <c r="F25" s="69"/>
      <c r="G25" s="155" t="str">
        <f>IF(B25="","",MIN(ROUNDUP((C25*E25*Grenzen!$A$13/12*F25),0),Grenzen!$A$13))</f>
        <v/>
      </c>
      <c r="H25" s="70" t="str">
        <f>IF(OR(B25="",$C$7=""),"",(VLOOKUP($C$7,Grenzen!$A$3:$C$11,IF(D25=Grenzen!$C$1,3,2))*G25))</f>
        <v/>
      </c>
    </row>
    <row r="26" spans="1:8" x14ac:dyDescent="0.2">
      <c r="A26" s="66">
        <v>15</v>
      </c>
      <c r="B26" s="67"/>
      <c r="C26" s="68"/>
      <c r="D26" s="67"/>
      <c r="E26" s="68"/>
      <c r="F26" s="69"/>
      <c r="G26" s="155" t="str">
        <f>IF(B26="","",MIN(ROUNDUP((C26*E26*Grenzen!$A$13/12*F26),0),Grenzen!$A$13))</f>
        <v/>
      </c>
      <c r="H26" s="70" t="str">
        <f>IF(OR(B26="",$C$7=""),"",(VLOOKUP($C$7,Grenzen!$A$3:$C$11,IF(D26=Grenzen!$C$1,3,2))*G26))</f>
        <v/>
      </c>
    </row>
    <row r="27" spans="1:8" x14ac:dyDescent="0.2">
      <c r="A27" s="71"/>
      <c r="B27" s="71"/>
      <c r="C27" s="71"/>
      <c r="D27" s="71"/>
      <c r="E27" s="71"/>
      <c r="F27" s="72" t="s">
        <v>2</v>
      </c>
      <c r="G27" s="155">
        <f>SUM(G12:G26)</f>
        <v>0</v>
      </c>
      <c r="H27" s="70">
        <f>SUM(H12:H26)</f>
        <v>0</v>
      </c>
    </row>
    <row r="29" spans="1:8" x14ac:dyDescent="0.2">
      <c r="F29" s="12" t="s">
        <v>34</v>
      </c>
      <c r="H29" s="16">
        <f>ROUND(H27*15/100,2)</f>
        <v>0</v>
      </c>
    </row>
    <row r="30" spans="1:8" ht="15" thickBot="1" x14ac:dyDescent="0.25"/>
    <row r="31" spans="1:8" s="2" customFormat="1" ht="3.75" customHeight="1" x14ac:dyDescent="0.2">
      <c r="A31" s="40"/>
      <c r="B31" s="41"/>
      <c r="C31" s="41"/>
      <c r="D31" s="41"/>
      <c r="E31" s="41"/>
      <c r="F31" s="41"/>
      <c r="G31" s="41"/>
      <c r="H31" s="42"/>
    </row>
    <row r="32" spans="1:8" s="2" customFormat="1" ht="15.75" x14ac:dyDescent="0.25">
      <c r="A32" s="43" t="s">
        <v>39</v>
      </c>
      <c r="B32" s="44"/>
      <c r="C32" s="44"/>
      <c r="D32" s="44"/>
      <c r="E32" s="44"/>
      <c r="F32" s="44"/>
      <c r="G32" s="44"/>
      <c r="H32" s="45"/>
    </row>
    <row r="33" spans="1:8" s="2" customFormat="1" ht="3.75" customHeight="1" x14ac:dyDescent="0.25">
      <c r="A33" s="43"/>
      <c r="B33" s="44"/>
      <c r="C33" s="44"/>
      <c r="D33" s="44"/>
      <c r="E33" s="44"/>
      <c r="F33" s="44"/>
      <c r="G33" s="44"/>
      <c r="H33" s="45"/>
    </row>
    <row r="34" spans="1:8" s="2" customFormat="1" ht="15.75" x14ac:dyDescent="0.25">
      <c r="A34" s="43" t="s">
        <v>81</v>
      </c>
      <c r="B34" s="44"/>
      <c r="C34" s="44"/>
      <c r="D34" s="44"/>
      <c r="E34" s="44"/>
      <c r="F34" s="44"/>
      <c r="G34" s="44"/>
      <c r="H34" s="45"/>
    </row>
    <row r="35" spans="1:8" s="2" customFormat="1" ht="46.5" customHeight="1" x14ac:dyDescent="0.2">
      <c r="A35" s="234" t="s">
        <v>82</v>
      </c>
      <c r="B35" s="232"/>
      <c r="C35" s="232"/>
      <c r="D35" s="232"/>
      <c r="E35" s="232"/>
      <c r="F35" s="232"/>
      <c r="G35" s="232"/>
      <c r="H35" s="233"/>
    </row>
    <row r="36" spans="1:8" s="2" customFormat="1" ht="60" customHeight="1" x14ac:dyDescent="0.2">
      <c r="A36" s="231" t="s">
        <v>92</v>
      </c>
      <c r="B36" s="235"/>
      <c r="C36" s="235"/>
      <c r="D36" s="235"/>
      <c r="E36" s="235"/>
      <c r="F36" s="235"/>
      <c r="G36" s="235"/>
      <c r="H36" s="236"/>
    </row>
    <row r="37" spans="1:8" s="2" customFormat="1" ht="48" customHeight="1" x14ac:dyDescent="0.2">
      <c r="A37" s="231" t="s">
        <v>93</v>
      </c>
      <c r="B37" s="235"/>
      <c r="C37" s="235"/>
      <c r="D37" s="235"/>
      <c r="E37" s="235"/>
      <c r="F37" s="235"/>
      <c r="G37" s="235"/>
      <c r="H37" s="236"/>
    </row>
    <row r="38" spans="1:8" s="2" customFormat="1" x14ac:dyDescent="0.2">
      <c r="A38" s="231" t="s">
        <v>83</v>
      </c>
      <c r="B38" s="235"/>
      <c r="C38" s="235"/>
      <c r="D38" s="235"/>
      <c r="E38" s="235"/>
      <c r="F38" s="235"/>
      <c r="G38" s="235"/>
      <c r="H38" s="236"/>
    </row>
    <row r="39" spans="1:8" s="2" customFormat="1" ht="3.75" customHeight="1" x14ac:dyDescent="0.25">
      <c r="A39" s="43"/>
      <c r="B39" s="44"/>
      <c r="C39" s="44"/>
      <c r="D39" s="44"/>
      <c r="E39" s="44"/>
      <c r="F39" s="44"/>
      <c r="G39" s="44"/>
      <c r="H39" s="45"/>
    </row>
    <row r="40" spans="1:8" s="2" customFormat="1" ht="15" x14ac:dyDescent="0.25">
      <c r="A40" s="50" t="s">
        <v>40</v>
      </c>
      <c r="B40" s="44"/>
      <c r="C40" s="44"/>
      <c r="D40" s="44"/>
      <c r="E40" s="44"/>
      <c r="F40" s="44"/>
      <c r="G40" s="44"/>
      <c r="H40" s="45"/>
    </row>
    <row r="41" spans="1:8" s="2" customFormat="1" ht="28.5" customHeight="1" x14ac:dyDescent="0.2">
      <c r="A41" s="234" t="s">
        <v>43</v>
      </c>
      <c r="B41" s="232"/>
      <c r="C41" s="232"/>
      <c r="D41" s="232"/>
      <c r="E41" s="232"/>
      <c r="F41" s="232"/>
      <c r="G41" s="232"/>
      <c r="H41" s="233"/>
    </row>
    <row r="42" spans="1:8" s="2" customFormat="1" ht="3.75" customHeight="1" x14ac:dyDescent="0.25">
      <c r="A42" s="43"/>
      <c r="B42" s="44"/>
      <c r="C42" s="44"/>
      <c r="D42" s="44"/>
      <c r="E42" s="44"/>
      <c r="F42" s="44"/>
      <c r="G42" s="44"/>
      <c r="H42" s="45"/>
    </row>
    <row r="43" spans="1:8" s="2" customFormat="1" ht="15" x14ac:dyDescent="0.25">
      <c r="A43" s="50" t="s">
        <v>41</v>
      </c>
      <c r="B43" s="44"/>
      <c r="C43" s="44"/>
      <c r="D43" s="44"/>
      <c r="E43" s="44"/>
      <c r="F43" s="44"/>
      <c r="G43" s="44"/>
      <c r="H43" s="45"/>
    </row>
    <row r="44" spans="1:8" s="2" customFormat="1" ht="57" customHeight="1" x14ac:dyDescent="0.2">
      <c r="A44" s="231" t="s">
        <v>44</v>
      </c>
      <c r="B44" s="232"/>
      <c r="C44" s="232"/>
      <c r="D44" s="232"/>
      <c r="E44" s="232"/>
      <c r="F44" s="232"/>
      <c r="G44" s="232"/>
      <c r="H44" s="233"/>
    </row>
    <row r="45" spans="1:8" s="2" customFormat="1" ht="3.75" customHeight="1" x14ac:dyDescent="0.2">
      <c r="A45" s="148"/>
      <c r="B45" s="149"/>
      <c r="C45" s="149"/>
      <c r="D45" s="149"/>
      <c r="E45" s="149"/>
      <c r="F45" s="149"/>
      <c r="G45" s="149"/>
      <c r="H45" s="150"/>
    </row>
    <row r="46" spans="1:8" s="2" customFormat="1" ht="15" x14ac:dyDescent="0.25">
      <c r="A46" s="50" t="s">
        <v>42</v>
      </c>
      <c r="B46" s="149"/>
      <c r="C46" s="149"/>
      <c r="D46" s="149"/>
      <c r="E46" s="149"/>
      <c r="F46" s="149"/>
      <c r="G46" s="149"/>
      <c r="H46" s="150"/>
    </row>
    <row r="47" spans="1:8" s="2" customFormat="1" x14ac:dyDescent="0.2">
      <c r="A47" s="231" t="s">
        <v>75</v>
      </c>
      <c r="B47" s="232"/>
      <c r="C47" s="232"/>
      <c r="D47" s="232"/>
      <c r="E47" s="232"/>
      <c r="F47" s="232"/>
      <c r="G47" s="232"/>
      <c r="H47" s="233"/>
    </row>
    <row r="48" spans="1:8" s="2" customFormat="1" ht="3.75" customHeight="1" x14ac:dyDescent="0.25">
      <c r="A48" s="43"/>
      <c r="B48" s="44"/>
      <c r="C48" s="44"/>
      <c r="D48" s="44"/>
      <c r="E48" s="44"/>
      <c r="F48" s="44"/>
      <c r="G48" s="44"/>
      <c r="H48" s="45"/>
    </row>
    <row r="49" spans="1:8" s="2" customFormat="1" ht="15" x14ac:dyDescent="0.25">
      <c r="A49" s="50" t="s">
        <v>34</v>
      </c>
      <c r="B49" s="44"/>
      <c r="C49" s="44"/>
      <c r="D49" s="44"/>
      <c r="E49" s="44"/>
      <c r="F49" s="44"/>
      <c r="G49" s="44"/>
      <c r="H49" s="45"/>
    </row>
    <row r="50" spans="1:8" s="2" customFormat="1" ht="60" customHeight="1" x14ac:dyDescent="0.2">
      <c r="A50" s="231" t="s">
        <v>84</v>
      </c>
      <c r="B50" s="232"/>
      <c r="C50" s="232"/>
      <c r="D50" s="232"/>
      <c r="E50" s="232"/>
      <c r="F50" s="232"/>
      <c r="G50" s="232"/>
      <c r="H50" s="233"/>
    </row>
    <row r="51" spans="1:8" s="2" customFormat="1" ht="3.75" customHeight="1" thickBot="1" x14ac:dyDescent="0.25">
      <c r="A51" s="46"/>
      <c r="B51" s="47"/>
      <c r="C51" s="47"/>
      <c r="D51" s="47"/>
      <c r="E51" s="47"/>
      <c r="F51" s="47"/>
      <c r="G51" s="47"/>
      <c r="H51" s="48"/>
    </row>
    <row r="52" spans="1:8" x14ac:dyDescent="0.2">
      <c r="G52" s="49"/>
      <c r="H52" s="49"/>
    </row>
  </sheetData>
  <sheetProtection algorithmName="SHA-512" hashValue="fHji382CFzM8zC/L05EFDqqNTnho+rNrXDuZ2ubQ2vmRjMgraAsI5fj1AXI8XqSwFW+fvyiOUrufXKE+ce3kTw==" saltValue="Hw309lgFoFILY2vd2ChwsA==" spinCount="100000" sheet="1" selectLockedCells="1" sort="0"/>
  <mergeCells count="10">
    <mergeCell ref="A3:C3"/>
    <mergeCell ref="A5:C5"/>
    <mergeCell ref="A41:H41"/>
    <mergeCell ref="A44:H44"/>
    <mergeCell ref="A47:H47"/>
    <mergeCell ref="A50:H50"/>
    <mergeCell ref="A35:H35"/>
    <mergeCell ref="A36:H36"/>
    <mergeCell ref="A37:H37"/>
    <mergeCell ref="A38:H38"/>
  </mergeCells>
  <dataValidations disablePrompts="1" count="1">
    <dataValidation type="decimal" operator="lessThanOrEqual" allowBlank="1" showErrorMessage="1" error="Der Beschäftigungsumfang kann nicht höher als 100 % sein. Bitte korrigieren Sie Ihre Eingabe." sqref="C12:C26 E12:E26">
      <formula1>1</formula1>
    </dataValidation>
  </dataValidations>
  <printOptions horizontalCentered="1"/>
  <pageMargins left="0.78740157480314965" right="0.78740157480314965" top="0.78740157480314965" bottom="0.78740157480314965" header="0.39370078740157483" footer="0.19685039370078741"/>
  <pageSetup paperSize="9" scale="95" orientation="landscape" r:id="rId1"/>
  <headerFooter alignWithMargins="0">
    <oddFooter>&amp;L&amp;8 Stand: 22.08.2024&amp;C&amp;8Seite 8 von 14&amp;R&amp;8&amp;A</oddFooter>
  </headerFooter>
  <rowBreaks count="1" manualBreakCount="1">
    <brk id="30" max="16383"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Grenzen!$B$1:$C$1</xm:f>
          </x14:formula1>
          <xm:sqref>D12:D26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zoomScaleNormal="100" workbookViewId="0">
      <selection activeCell="C7" sqref="C7"/>
    </sheetView>
  </sheetViews>
  <sheetFormatPr baseColWidth="10" defaultColWidth="11.42578125" defaultRowHeight="14.25" x14ac:dyDescent="0.2"/>
  <cols>
    <col min="1" max="1" width="6.42578125" style="12" bestFit="1" customWidth="1"/>
    <col min="2" max="2" width="18.5703125" style="12" customWidth="1"/>
    <col min="3" max="3" width="16.28515625" style="12" bestFit="1" customWidth="1"/>
    <col min="4" max="4" width="35.7109375" style="12" customWidth="1"/>
    <col min="5" max="5" width="19.85546875" style="12" bestFit="1" customWidth="1"/>
    <col min="6" max="6" width="12.42578125" style="12" bestFit="1" customWidth="1"/>
    <col min="7" max="8" width="14.28515625" style="12" customWidth="1"/>
    <col min="9" max="16384" width="11.42578125" style="12"/>
  </cols>
  <sheetData>
    <row r="1" spans="1:8" s="11" customFormat="1" ht="23.25" x14ac:dyDescent="0.35">
      <c r="A1" s="11" t="s">
        <v>11</v>
      </c>
    </row>
    <row r="3" spans="1:8" s="2" customFormat="1" ht="12.75" x14ac:dyDescent="0.2">
      <c r="A3" s="212" t="str">
        <f>IF(Erläuterungen!C8 = "","",CONCATENATE(Erläuterungen!A8,":"," ",Erläuterungen!C8))</f>
        <v/>
      </c>
      <c r="B3" s="212"/>
      <c r="C3" s="212"/>
    </row>
    <row r="4" spans="1:8" s="2" customFormat="1" ht="5.25" customHeight="1" x14ac:dyDescent="0.2">
      <c r="C4" s="3"/>
    </row>
    <row r="5" spans="1:8" s="2" customFormat="1" ht="12.75" x14ac:dyDescent="0.2">
      <c r="A5" s="212" t="str">
        <f>IF(Erläuterungen!C10 = "","",CONCATENATE(Erläuterungen!A10,":"," ",Erläuterungen!C10))</f>
        <v/>
      </c>
      <c r="B5" s="212"/>
      <c r="C5" s="212"/>
    </row>
    <row r="6" spans="1:8" ht="5.25" customHeight="1" x14ac:dyDescent="0.2"/>
    <row r="7" spans="1:8" x14ac:dyDescent="0.2">
      <c r="B7" s="65" t="s">
        <v>47</v>
      </c>
      <c r="C7" s="175"/>
    </row>
    <row r="9" spans="1:8" s="13" customFormat="1" ht="11.25" x14ac:dyDescent="0.2">
      <c r="A9" s="31">
        <v>1</v>
      </c>
      <c r="B9" s="31">
        <v>2</v>
      </c>
      <c r="C9" s="31">
        <v>3</v>
      </c>
      <c r="D9" s="31">
        <v>4</v>
      </c>
      <c r="E9" s="31">
        <v>5</v>
      </c>
      <c r="F9" s="31">
        <v>6</v>
      </c>
      <c r="G9" s="31">
        <v>7</v>
      </c>
      <c r="H9" s="31">
        <v>8</v>
      </c>
    </row>
    <row r="10" spans="1:8" s="14" customFormat="1" ht="42.75" x14ac:dyDescent="0.2">
      <c r="A10" s="32" t="s">
        <v>27</v>
      </c>
      <c r="B10" s="32" t="s">
        <v>28</v>
      </c>
      <c r="C10" s="32" t="s">
        <v>29</v>
      </c>
      <c r="D10" s="32" t="s">
        <v>30</v>
      </c>
      <c r="E10" s="32" t="s">
        <v>31</v>
      </c>
      <c r="F10" s="32" t="s">
        <v>32</v>
      </c>
      <c r="G10" s="32" t="s">
        <v>77</v>
      </c>
      <c r="H10" s="32" t="s">
        <v>78</v>
      </c>
    </row>
    <row r="11" spans="1:8" s="15" customFormat="1" ht="11.25" x14ac:dyDescent="0.2">
      <c r="A11" s="33" t="s">
        <v>6</v>
      </c>
      <c r="B11" s="33" t="s">
        <v>6</v>
      </c>
      <c r="C11" s="33" t="s">
        <v>6</v>
      </c>
      <c r="D11" s="33" t="s">
        <v>76</v>
      </c>
      <c r="E11" s="33" t="s">
        <v>6</v>
      </c>
      <c r="F11" s="33" t="s">
        <v>6</v>
      </c>
      <c r="G11" s="33" t="s">
        <v>4</v>
      </c>
      <c r="H11" s="33" t="s">
        <v>4</v>
      </c>
    </row>
    <row r="12" spans="1:8" x14ac:dyDescent="0.2">
      <c r="A12" s="66">
        <v>1</v>
      </c>
      <c r="B12" s="67"/>
      <c r="C12" s="68"/>
      <c r="D12" s="67"/>
      <c r="E12" s="68"/>
      <c r="F12" s="69"/>
      <c r="G12" s="155" t="str">
        <f>IF(B12="","",MIN(ROUNDUP((C12*E12*Grenzen!$A$13/12*F12),0),Grenzen!$A$13))</f>
        <v/>
      </c>
      <c r="H12" s="70" t="str">
        <f>IF(OR(B12="",$C$7=""),"",(VLOOKUP($C$7,Grenzen!$A$3:$C$11,IF(D12=Grenzen!$C$1,3,2))*G12))</f>
        <v/>
      </c>
    </row>
    <row r="13" spans="1:8" x14ac:dyDescent="0.2">
      <c r="A13" s="66">
        <v>2</v>
      </c>
      <c r="B13" s="67"/>
      <c r="C13" s="68"/>
      <c r="D13" s="67"/>
      <c r="E13" s="68"/>
      <c r="F13" s="69"/>
      <c r="G13" s="155" t="str">
        <f>IF(B13="","",MIN(ROUNDUP((C13*E13*Grenzen!$A$13/12*F13),0),Grenzen!$A$13))</f>
        <v/>
      </c>
      <c r="H13" s="70" t="str">
        <f>IF(OR(B13="",$C$7=""),"",(VLOOKUP($C$7,Grenzen!$A$3:$C$11,IF(D13=Grenzen!$C$1,3,2))*G13))</f>
        <v/>
      </c>
    </row>
    <row r="14" spans="1:8" x14ac:dyDescent="0.2">
      <c r="A14" s="66">
        <v>3</v>
      </c>
      <c r="B14" s="67"/>
      <c r="C14" s="68"/>
      <c r="D14" s="67"/>
      <c r="E14" s="68"/>
      <c r="F14" s="69"/>
      <c r="G14" s="155" t="str">
        <f>IF(B14="","",MIN(ROUNDUP((C14*E14*Grenzen!$A$13/12*F14),0),Grenzen!$A$13))</f>
        <v/>
      </c>
      <c r="H14" s="70" t="str">
        <f>IF(OR(B14="",$C$7=""),"",(VLOOKUP($C$7,Grenzen!$A$3:$C$11,IF(D14=Grenzen!$C$1,3,2))*G14))</f>
        <v/>
      </c>
    </row>
    <row r="15" spans="1:8" x14ac:dyDescent="0.2">
      <c r="A15" s="66">
        <v>4</v>
      </c>
      <c r="B15" s="67"/>
      <c r="C15" s="68"/>
      <c r="D15" s="67"/>
      <c r="E15" s="68"/>
      <c r="F15" s="69"/>
      <c r="G15" s="155" t="str">
        <f>IF(B15="","",MIN(ROUNDUP((C15*E15*Grenzen!$A$13/12*F15),0),Grenzen!$A$13))</f>
        <v/>
      </c>
      <c r="H15" s="70" t="str">
        <f>IF(OR(B15="",$C$7=""),"",(VLOOKUP($C$7,Grenzen!$A$3:$C$11,IF(D15=Grenzen!$C$1,3,2))*G15))</f>
        <v/>
      </c>
    </row>
    <row r="16" spans="1:8" x14ac:dyDescent="0.2">
      <c r="A16" s="66">
        <v>5</v>
      </c>
      <c r="B16" s="67"/>
      <c r="C16" s="68"/>
      <c r="D16" s="67"/>
      <c r="E16" s="68"/>
      <c r="F16" s="69"/>
      <c r="G16" s="155" t="str">
        <f>IF(B16="","",MIN(ROUNDUP((C16*E16*Grenzen!$A$13/12*F16),0),Grenzen!$A$13))</f>
        <v/>
      </c>
      <c r="H16" s="70" t="str">
        <f>IF(OR(B16="",$C$7=""),"",(VLOOKUP($C$7,Grenzen!$A$3:$C$11,IF(D16=Grenzen!$C$1,3,2))*G16))</f>
        <v/>
      </c>
    </row>
    <row r="17" spans="1:8" x14ac:dyDescent="0.2">
      <c r="A17" s="66">
        <v>6</v>
      </c>
      <c r="B17" s="67"/>
      <c r="C17" s="68"/>
      <c r="D17" s="67"/>
      <c r="E17" s="68"/>
      <c r="F17" s="69"/>
      <c r="G17" s="155" t="str">
        <f>IF(B17="","",MIN(ROUNDUP((C17*E17*Grenzen!$A$13/12*F17),0),Grenzen!$A$13))</f>
        <v/>
      </c>
      <c r="H17" s="70" t="str">
        <f>IF(OR(B17="",$C$7=""),"",(VLOOKUP($C$7,Grenzen!$A$3:$C$11,IF(D17=Grenzen!$C$1,3,2))*G17))</f>
        <v/>
      </c>
    </row>
    <row r="18" spans="1:8" x14ac:dyDescent="0.2">
      <c r="A18" s="66">
        <v>7</v>
      </c>
      <c r="B18" s="67"/>
      <c r="C18" s="68"/>
      <c r="D18" s="67"/>
      <c r="E18" s="68"/>
      <c r="F18" s="69"/>
      <c r="G18" s="155" t="str">
        <f>IF(B18="","",MIN(ROUNDUP((C18*E18*Grenzen!$A$13/12*F18),0),Grenzen!$A$13))</f>
        <v/>
      </c>
      <c r="H18" s="70" t="str">
        <f>IF(OR(B18="",$C$7=""),"",(VLOOKUP($C$7,Grenzen!$A$3:$C$11,IF(D18=Grenzen!$C$1,3,2))*G18))</f>
        <v/>
      </c>
    </row>
    <row r="19" spans="1:8" x14ac:dyDescent="0.2">
      <c r="A19" s="66">
        <v>8</v>
      </c>
      <c r="B19" s="67"/>
      <c r="C19" s="68"/>
      <c r="D19" s="67"/>
      <c r="E19" s="68"/>
      <c r="F19" s="69"/>
      <c r="G19" s="155" t="str">
        <f>IF(B19="","",MIN(ROUNDUP((C19*E19*Grenzen!$A$13/12*F19),0),Grenzen!$A$13))</f>
        <v/>
      </c>
      <c r="H19" s="70" t="str">
        <f>IF(OR(B19="",$C$7=""),"",(VLOOKUP($C$7,Grenzen!$A$3:$C$11,IF(D19=Grenzen!$C$1,3,2))*G19))</f>
        <v/>
      </c>
    </row>
    <row r="20" spans="1:8" x14ac:dyDescent="0.2">
      <c r="A20" s="66">
        <v>9</v>
      </c>
      <c r="B20" s="67"/>
      <c r="C20" s="68"/>
      <c r="D20" s="67"/>
      <c r="E20" s="68"/>
      <c r="F20" s="69"/>
      <c r="G20" s="155" t="str">
        <f>IF(B20="","",MIN(ROUNDUP((C20*E20*Grenzen!$A$13/12*F20),0),Grenzen!$A$13))</f>
        <v/>
      </c>
      <c r="H20" s="70" t="str">
        <f>IF(OR(B20="",$C$7=""),"",(VLOOKUP($C$7,Grenzen!$A$3:$C$11,IF(D20=Grenzen!$C$1,3,2))*G20))</f>
        <v/>
      </c>
    </row>
    <row r="21" spans="1:8" x14ac:dyDescent="0.2">
      <c r="A21" s="66">
        <v>10</v>
      </c>
      <c r="B21" s="67"/>
      <c r="C21" s="68"/>
      <c r="D21" s="67"/>
      <c r="E21" s="68"/>
      <c r="F21" s="69"/>
      <c r="G21" s="155" t="str">
        <f>IF(B21="","",MIN(ROUNDUP((C21*E21*Grenzen!$A$13/12*F21),0),Grenzen!$A$13))</f>
        <v/>
      </c>
      <c r="H21" s="70" t="str">
        <f>IF(OR(B21="",$C$7=""),"",(VLOOKUP($C$7,Grenzen!$A$3:$C$11,IF(D21=Grenzen!$C$1,3,2))*G21))</f>
        <v/>
      </c>
    </row>
    <row r="22" spans="1:8" x14ac:dyDescent="0.2">
      <c r="A22" s="66">
        <v>11</v>
      </c>
      <c r="B22" s="67"/>
      <c r="C22" s="68"/>
      <c r="D22" s="67"/>
      <c r="E22" s="68"/>
      <c r="F22" s="69"/>
      <c r="G22" s="155" t="str">
        <f>IF(B22="","",MIN(ROUNDUP((C22*E22*Grenzen!$A$13/12*F22),0),Grenzen!$A$13))</f>
        <v/>
      </c>
      <c r="H22" s="70" t="str">
        <f>IF(OR(B22="",$C$7=""),"",(VLOOKUP($C$7,Grenzen!$A$3:$C$11,IF(D22=Grenzen!$C$1,3,2))*G22))</f>
        <v/>
      </c>
    </row>
    <row r="23" spans="1:8" x14ac:dyDescent="0.2">
      <c r="A23" s="66">
        <v>12</v>
      </c>
      <c r="B23" s="67"/>
      <c r="C23" s="68"/>
      <c r="D23" s="67"/>
      <c r="E23" s="68"/>
      <c r="F23" s="69"/>
      <c r="G23" s="155" t="str">
        <f>IF(B23="","",MIN(ROUNDUP((C23*E23*Grenzen!$A$13/12*F23),0),Grenzen!$A$13))</f>
        <v/>
      </c>
      <c r="H23" s="70" t="str">
        <f>IF(OR(B23="",$C$7=""),"",(VLOOKUP($C$7,Grenzen!$A$3:$C$11,IF(D23=Grenzen!$C$1,3,2))*G23))</f>
        <v/>
      </c>
    </row>
    <row r="24" spans="1:8" x14ac:dyDescent="0.2">
      <c r="A24" s="66">
        <v>13</v>
      </c>
      <c r="B24" s="67"/>
      <c r="C24" s="68"/>
      <c r="D24" s="67"/>
      <c r="E24" s="68"/>
      <c r="F24" s="69"/>
      <c r="G24" s="155" t="str">
        <f>IF(B24="","",MIN(ROUNDUP((C24*E24*Grenzen!$A$13/12*F24),0),Grenzen!$A$13))</f>
        <v/>
      </c>
      <c r="H24" s="70" t="str">
        <f>IF(OR(B24="",$C$7=""),"",(VLOOKUP($C$7,Grenzen!$A$3:$C$11,IF(D24=Grenzen!$C$1,3,2))*G24))</f>
        <v/>
      </c>
    </row>
    <row r="25" spans="1:8" x14ac:dyDescent="0.2">
      <c r="A25" s="66">
        <v>14</v>
      </c>
      <c r="B25" s="67"/>
      <c r="C25" s="68"/>
      <c r="D25" s="67"/>
      <c r="E25" s="68"/>
      <c r="F25" s="69"/>
      <c r="G25" s="155" t="str">
        <f>IF(B25="","",MIN(ROUNDUP((C25*E25*Grenzen!$A$13/12*F25),0),Grenzen!$A$13))</f>
        <v/>
      </c>
      <c r="H25" s="70" t="str">
        <f>IF(OR(B25="",$C$7=""),"",(VLOOKUP($C$7,Grenzen!$A$3:$C$11,IF(D25=Grenzen!$C$1,3,2))*G25))</f>
        <v/>
      </c>
    </row>
    <row r="26" spans="1:8" x14ac:dyDescent="0.2">
      <c r="A26" s="66">
        <v>15</v>
      </c>
      <c r="B26" s="67"/>
      <c r="C26" s="68"/>
      <c r="D26" s="67"/>
      <c r="E26" s="68"/>
      <c r="F26" s="69"/>
      <c r="G26" s="155" t="str">
        <f>IF(B26="","",MIN(ROUNDUP((C26*E26*Grenzen!$A$13/12*F26),0),Grenzen!$A$13))</f>
        <v/>
      </c>
      <c r="H26" s="70" t="str">
        <f>IF(OR(B26="",$C$7=""),"",(VLOOKUP($C$7,Grenzen!$A$3:$C$11,IF(D26=Grenzen!$C$1,3,2))*G26))</f>
        <v/>
      </c>
    </row>
    <row r="27" spans="1:8" x14ac:dyDescent="0.2">
      <c r="A27" s="71"/>
      <c r="B27" s="71"/>
      <c r="C27" s="71"/>
      <c r="D27" s="71"/>
      <c r="E27" s="71"/>
      <c r="F27" s="72" t="s">
        <v>2</v>
      </c>
      <c r="G27" s="155">
        <f>SUM(G12:G26)</f>
        <v>0</v>
      </c>
      <c r="H27" s="70">
        <f>SUM(H12:H26)</f>
        <v>0</v>
      </c>
    </row>
    <row r="29" spans="1:8" x14ac:dyDescent="0.2">
      <c r="F29" s="12" t="s">
        <v>34</v>
      </c>
      <c r="H29" s="16">
        <f>ROUND(H27*15/100,2)</f>
        <v>0</v>
      </c>
    </row>
    <row r="30" spans="1:8" ht="15" thickBot="1" x14ac:dyDescent="0.25"/>
    <row r="31" spans="1:8" s="2" customFormat="1" ht="3.75" customHeight="1" x14ac:dyDescent="0.2">
      <c r="A31" s="40"/>
      <c r="B31" s="41"/>
      <c r="C31" s="41"/>
      <c r="D31" s="41"/>
      <c r="E31" s="41"/>
      <c r="F31" s="41"/>
      <c r="G31" s="41"/>
      <c r="H31" s="42"/>
    </row>
    <row r="32" spans="1:8" s="2" customFormat="1" ht="15.75" x14ac:dyDescent="0.25">
      <c r="A32" s="43" t="s">
        <v>39</v>
      </c>
      <c r="B32" s="44"/>
      <c r="C32" s="44"/>
      <c r="D32" s="44"/>
      <c r="E32" s="44"/>
      <c r="F32" s="44"/>
      <c r="G32" s="44"/>
      <c r="H32" s="45"/>
    </row>
    <row r="33" spans="1:8" s="2" customFormat="1" ht="3.75" customHeight="1" x14ac:dyDescent="0.25">
      <c r="A33" s="43"/>
      <c r="B33" s="44"/>
      <c r="C33" s="44"/>
      <c r="D33" s="44"/>
      <c r="E33" s="44"/>
      <c r="F33" s="44"/>
      <c r="G33" s="44"/>
      <c r="H33" s="45"/>
    </row>
    <row r="34" spans="1:8" s="2" customFormat="1" ht="15.75" x14ac:dyDescent="0.25">
      <c r="A34" s="43" t="s">
        <v>81</v>
      </c>
      <c r="B34" s="44"/>
      <c r="C34" s="44"/>
      <c r="D34" s="44"/>
      <c r="E34" s="44"/>
      <c r="F34" s="44"/>
      <c r="G34" s="44"/>
      <c r="H34" s="45"/>
    </row>
    <row r="35" spans="1:8" s="2" customFormat="1" ht="46.5" customHeight="1" x14ac:dyDescent="0.2">
      <c r="A35" s="234" t="s">
        <v>82</v>
      </c>
      <c r="B35" s="232"/>
      <c r="C35" s="232"/>
      <c r="D35" s="232"/>
      <c r="E35" s="232"/>
      <c r="F35" s="232"/>
      <c r="G35" s="232"/>
      <c r="H35" s="233"/>
    </row>
    <row r="36" spans="1:8" s="2" customFormat="1" ht="60" customHeight="1" x14ac:dyDescent="0.2">
      <c r="A36" s="231" t="s">
        <v>92</v>
      </c>
      <c r="B36" s="235"/>
      <c r="C36" s="235"/>
      <c r="D36" s="235"/>
      <c r="E36" s="235"/>
      <c r="F36" s="235"/>
      <c r="G36" s="235"/>
      <c r="H36" s="236"/>
    </row>
    <row r="37" spans="1:8" s="2" customFormat="1" ht="48" customHeight="1" x14ac:dyDescent="0.2">
      <c r="A37" s="231" t="s">
        <v>93</v>
      </c>
      <c r="B37" s="235"/>
      <c r="C37" s="235"/>
      <c r="D37" s="235"/>
      <c r="E37" s="235"/>
      <c r="F37" s="235"/>
      <c r="G37" s="235"/>
      <c r="H37" s="236"/>
    </row>
    <row r="38" spans="1:8" s="2" customFormat="1" x14ac:dyDescent="0.2">
      <c r="A38" s="231" t="s">
        <v>83</v>
      </c>
      <c r="B38" s="235"/>
      <c r="C38" s="235"/>
      <c r="D38" s="235"/>
      <c r="E38" s="235"/>
      <c r="F38" s="235"/>
      <c r="G38" s="235"/>
      <c r="H38" s="236"/>
    </row>
    <row r="39" spans="1:8" s="2" customFormat="1" ht="3.75" customHeight="1" x14ac:dyDescent="0.25">
      <c r="A39" s="43"/>
      <c r="B39" s="44"/>
      <c r="C39" s="44"/>
      <c r="D39" s="44"/>
      <c r="E39" s="44"/>
      <c r="F39" s="44"/>
      <c r="G39" s="44"/>
      <c r="H39" s="45"/>
    </row>
    <row r="40" spans="1:8" s="2" customFormat="1" ht="15" x14ac:dyDescent="0.25">
      <c r="A40" s="50" t="s">
        <v>40</v>
      </c>
      <c r="B40" s="44"/>
      <c r="C40" s="44"/>
      <c r="D40" s="44"/>
      <c r="E40" s="44"/>
      <c r="F40" s="44"/>
      <c r="G40" s="44"/>
      <c r="H40" s="45"/>
    </row>
    <row r="41" spans="1:8" s="2" customFormat="1" ht="28.5" customHeight="1" x14ac:dyDescent="0.2">
      <c r="A41" s="234" t="s">
        <v>43</v>
      </c>
      <c r="B41" s="232"/>
      <c r="C41" s="232"/>
      <c r="D41" s="232"/>
      <c r="E41" s="232"/>
      <c r="F41" s="232"/>
      <c r="G41" s="232"/>
      <c r="H41" s="233"/>
    </row>
    <row r="42" spans="1:8" s="2" customFormat="1" ht="3.75" customHeight="1" x14ac:dyDescent="0.25">
      <c r="A42" s="43"/>
      <c r="B42" s="44"/>
      <c r="C42" s="44"/>
      <c r="D42" s="44"/>
      <c r="E42" s="44"/>
      <c r="F42" s="44"/>
      <c r="G42" s="44"/>
      <c r="H42" s="45"/>
    </row>
    <row r="43" spans="1:8" s="2" customFormat="1" ht="15" x14ac:dyDescent="0.25">
      <c r="A43" s="50" t="s">
        <v>41</v>
      </c>
      <c r="B43" s="44"/>
      <c r="C43" s="44"/>
      <c r="D43" s="44"/>
      <c r="E43" s="44"/>
      <c r="F43" s="44"/>
      <c r="G43" s="44"/>
      <c r="H43" s="45"/>
    </row>
    <row r="44" spans="1:8" s="2" customFormat="1" ht="57" customHeight="1" x14ac:dyDescent="0.2">
      <c r="A44" s="231" t="s">
        <v>44</v>
      </c>
      <c r="B44" s="232"/>
      <c r="C44" s="232"/>
      <c r="D44" s="232"/>
      <c r="E44" s="232"/>
      <c r="F44" s="232"/>
      <c r="G44" s="232"/>
      <c r="H44" s="233"/>
    </row>
    <row r="45" spans="1:8" s="2" customFormat="1" ht="3.75" customHeight="1" x14ac:dyDescent="0.2">
      <c r="A45" s="148"/>
      <c r="B45" s="149"/>
      <c r="C45" s="149"/>
      <c r="D45" s="149"/>
      <c r="E45" s="149"/>
      <c r="F45" s="149"/>
      <c r="G45" s="149"/>
      <c r="H45" s="150"/>
    </row>
    <row r="46" spans="1:8" s="2" customFormat="1" ht="15" x14ac:dyDescent="0.25">
      <c r="A46" s="50" t="s">
        <v>42</v>
      </c>
      <c r="B46" s="149"/>
      <c r="C46" s="149"/>
      <c r="D46" s="149"/>
      <c r="E46" s="149"/>
      <c r="F46" s="149"/>
      <c r="G46" s="149"/>
      <c r="H46" s="150"/>
    </row>
    <row r="47" spans="1:8" s="2" customFormat="1" x14ac:dyDescent="0.2">
      <c r="A47" s="231" t="s">
        <v>75</v>
      </c>
      <c r="B47" s="232"/>
      <c r="C47" s="232"/>
      <c r="D47" s="232"/>
      <c r="E47" s="232"/>
      <c r="F47" s="232"/>
      <c r="G47" s="232"/>
      <c r="H47" s="233"/>
    </row>
    <row r="48" spans="1:8" s="2" customFormat="1" ht="3.75" customHeight="1" x14ac:dyDescent="0.25">
      <c r="A48" s="43"/>
      <c r="B48" s="44"/>
      <c r="C48" s="44"/>
      <c r="D48" s="44"/>
      <c r="E48" s="44"/>
      <c r="F48" s="44"/>
      <c r="G48" s="44"/>
      <c r="H48" s="45"/>
    </row>
    <row r="49" spans="1:8" s="2" customFormat="1" ht="15" x14ac:dyDescent="0.25">
      <c r="A49" s="50" t="s">
        <v>34</v>
      </c>
      <c r="B49" s="44"/>
      <c r="C49" s="44"/>
      <c r="D49" s="44"/>
      <c r="E49" s="44"/>
      <c r="F49" s="44"/>
      <c r="G49" s="44"/>
      <c r="H49" s="45"/>
    </row>
    <row r="50" spans="1:8" s="2" customFormat="1" ht="60" customHeight="1" x14ac:dyDescent="0.2">
      <c r="A50" s="231" t="s">
        <v>84</v>
      </c>
      <c r="B50" s="232"/>
      <c r="C50" s="232"/>
      <c r="D50" s="232"/>
      <c r="E50" s="232"/>
      <c r="F50" s="232"/>
      <c r="G50" s="232"/>
      <c r="H50" s="233"/>
    </row>
    <row r="51" spans="1:8" s="2" customFormat="1" ht="3.75" customHeight="1" thickBot="1" x14ac:dyDescent="0.25">
      <c r="A51" s="46"/>
      <c r="B51" s="47"/>
      <c r="C51" s="47"/>
      <c r="D51" s="47"/>
      <c r="E51" s="47"/>
      <c r="F51" s="47"/>
      <c r="G51" s="47"/>
      <c r="H51" s="48"/>
    </row>
    <row r="52" spans="1:8" x14ac:dyDescent="0.2">
      <c r="G52" s="49"/>
      <c r="H52" s="49"/>
    </row>
  </sheetData>
  <sheetProtection algorithmName="SHA-512" hashValue="W34jmdyFC2O4EtH2kXXwhY+YpcjKYg/k3pOO/xinQjqpvSU1Piu/u2fUB56M1Rk4pYBE3xabOhhjyw+JDVyvZQ==" saltValue="BRE+6+oJFGoqmAgwu35QDQ==" spinCount="100000" sheet="1" selectLockedCells="1" sort="0"/>
  <mergeCells count="10">
    <mergeCell ref="A3:C3"/>
    <mergeCell ref="A5:C5"/>
    <mergeCell ref="A41:H41"/>
    <mergeCell ref="A44:H44"/>
    <mergeCell ref="A47:H47"/>
    <mergeCell ref="A50:H50"/>
    <mergeCell ref="A35:H35"/>
    <mergeCell ref="A36:H36"/>
    <mergeCell ref="A37:H37"/>
    <mergeCell ref="A38:H38"/>
  </mergeCells>
  <dataValidations disablePrompts="1" count="1">
    <dataValidation type="decimal" operator="lessThanOrEqual" allowBlank="1" showErrorMessage="1" error="Der Beschäftigungsumfang kann nicht höher als 100 % sein. Bitte korrigieren Sie Ihre Eingabe." sqref="C12:C26 E12:E26">
      <formula1>1</formula1>
    </dataValidation>
  </dataValidations>
  <printOptions horizontalCentered="1"/>
  <pageMargins left="0.78740157480314965" right="0.78740157480314965" top="0.78740157480314965" bottom="0.78740157480314965" header="0.39370078740157483" footer="0.19685039370078741"/>
  <pageSetup paperSize="9" scale="95" orientation="landscape" r:id="rId1"/>
  <headerFooter alignWithMargins="0">
    <oddFooter>&amp;L&amp;8 Stand: 22.08.2024&amp;C&amp;8Seite 9 von 14&amp;R&amp;8&amp;A</oddFooter>
  </headerFooter>
  <rowBreaks count="1" manualBreakCount="1">
    <brk id="30" max="16383"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Grenzen!$B$1:$C$1</xm:f>
          </x14:formula1>
          <xm:sqref>D12:D26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D9ADAD1A66709419E9090A67495DE70" ma:contentTypeVersion="10" ma:contentTypeDescription="Ein neues Dokument erstellen." ma:contentTypeScope="" ma:versionID="86e7ad6009d84509a38d76e3e22a534f">
  <xsd:schema xmlns:xsd="http://www.w3.org/2001/XMLSchema" xmlns:xs="http://www.w3.org/2001/XMLSchema" xmlns:p="http://schemas.microsoft.com/office/2006/metadata/properties" xmlns:ns2="f0a6c3f4-25a7-4ed4-8aeb-4a0769efc5e6" xmlns:ns3="4cca0dfe-6cf5-4daf-a408-515587581398" xmlns:ns4="ba583da3-5591-4248-ab4a-2115bb7f9dc5" xmlns:ns5="85add35d-c6e0-4489-8974-a92c8b04369d" targetNamespace="http://schemas.microsoft.com/office/2006/metadata/properties" ma:root="true" ma:fieldsID="ed97c987efaddfc1c56f511519a6f69d" ns2:_="" ns3:_="" ns4:_="" ns5:_="">
    <xsd:import namespace="f0a6c3f4-25a7-4ed4-8aeb-4a0769efc5e6"/>
    <xsd:import namespace="4cca0dfe-6cf5-4daf-a408-515587581398"/>
    <xsd:import namespace="ba583da3-5591-4248-ab4a-2115bb7f9dc5"/>
    <xsd:import namespace="85add35d-c6e0-4489-8974-a92c8b04369d"/>
    <xsd:element name="properties">
      <xsd:complexType>
        <xsd:sequence>
          <xsd:element name="documentManagement">
            <xsd:complexType>
              <xsd:all>
                <xsd:element ref="ns2:Art_x0020_des_x0020_Formulars"/>
                <xsd:element ref="ns2:Bearbeitungsstand"/>
                <xsd:element ref="ns2:Standort"/>
                <xsd:element ref="ns3:_x0056_wV1"/>
                <xsd:element ref="ns3:Foerdertatbestand"/>
                <xsd:element ref="ns3:Verfahrensschritt"/>
                <xsd:element ref="ns3:Inhalt_x0020_des_x0020_Dokuments"/>
                <xsd:element ref="ns2:Gültig_x0020_ab" minOccurs="0"/>
                <xsd:element ref="ns2:Gültig_x0020_bis" minOccurs="0"/>
                <xsd:element ref="ns2:Online_x0020_ab" minOccurs="0"/>
                <xsd:element ref="ns4:Verantwortlicher" minOccurs="0"/>
                <xsd:element ref="ns5:_dlc_DocId" minOccurs="0"/>
                <xsd:element ref="ns5:_dlc_DocIdUrl" minOccurs="0"/>
                <xsd:element ref="ns5:_dlc_DocIdPersistId" minOccurs="0"/>
                <xsd:element ref="ns5:SharedWithUsers" minOccurs="0"/>
                <xsd:element ref="ns2:j0321ce628a14bedbca7f692c0db0ac3" minOccurs="0"/>
                <xsd:element ref="ns5:TaxCatchAll" minOccurs="0"/>
                <xsd:element ref="ns2:ibf2b30988204b4cb71bd207196b7d5a" minOccurs="0"/>
                <xsd:element ref="ns3:Bemerkung" minOccurs="0"/>
                <xsd:element ref="ns3:Standort_x0020_ZuMa_x0020_oder_x0020_EFRE_x002d_Internetseite"/>
                <xsd:element ref="ns3:zgSt"/>
                <xsd:element ref="ns3:Metadaten_x0020_ge_x00e4_ndert_x0020_v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6c3f4-25a7-4ed4-8aeb-4a0769efc5e6" elementFormDefault="qualified">
    <xsd:import namespace="http://schemas.microsoft.com/office/2006/documentManagement/types"/>
    <xsd:import namespace="http://schemas.microsoft.com/office/infopath/2007/PartnerControls"/>
    <xsd:element name="Art_x0020_des_x0020_Formulars" ma:index="2" ma:displayName="Art des Formulars" ma:default="VwV-spezifisch" ma:format="Dropdown" ma:indexed="true" ma:internalName="Art_x0020_des_x0020_Formulars" ma:readOnly="false">
      <xsd:simpleType>
        <xsd:restriction base="dms:Choice">
          <xsd:enumeration value="Muster"/>
          <xsd:enumeration value="VwV-spezifisch"/>
          <xsd:enumeration value="VwV-übergreifend"/>
        </xsd:restriction>
      </xsd:simpleType>
    </xsd:element>
    <xsd:element name="Bearbeitungsstand" ma:index="3" ma:displayName="Bearbeitungsstand" ma:default="Endfassung" ma:format="Dropdown" ma:internalName="Bearbeitungsstand" ma:readOnly="false">
      <xsd:simpleType>
        <xsd:restriction base="dms:Choice">
          <xsd:enumeration value="Entwurf"/>
          <xsd:enumeration value="Endfassung"/>
          <xsd:enumeration value="nicht zutreffend"/>
        </xsd:restriction>
      </xsd:simpleType>
    </xsd:element>
    <xsd:element name="Standort" ma:index="4" ma:displayName="Standort" ma:default="Öffentliches Dokument" ma:description="Angabe, ob das Formular für Kunden oder nur verwaltungsintern verwendet wird" ma:format="Dropdown" ma:internalName="Standort" ma:readOnly="false">
      <xsd:simpleType>
        <xsd:restriction base="dms:Choice">
          <xsd:enumeration value="Öffentliches Dokument"/>
          <xsd:enumeration value="Internes Dokument"/>
        </xsd:restriction>
      </xsd:simpleType>
    </xsd:element>
    <xsd:element name="Gültig_x0020_ab" ma:index="9" nillable="true" ma:displayName="Datum des Dokuments" ma:format="DateOnly" ma:internalName="G_x00fc_ltig_x0020_ab" ma:readOnly="false">
      <xsd:simpleType>
        <xsd:restriction base="dms:DateTime"/>
      </xsd:simpleType>
    </xsd:element>
    <xsd:element name="Gültig_x0020_bis" ma:index="10" nillable="true" ma:displayName="Gültig bis" ma:description="Enddatum der Gültigkeit" ma:format="DateOnly" ma:internalName="G_x00fc_ltig_x0020_bis" ma:readOnly="false">
      <xsd:simpleType>
        <xsd:restriction base="dms:DateTime"/>
      </xsd:simpleType>
    </xsd:element>
    <xsd:element name="Online_x0020_ab" ma:index="11" nillable="true" ma:displayName="Online" ma:description="Angabe, wann das Dokument auf der EFRE-Webseite veröffentlicht wurde." ma:format="DateOnly" ma:internalName="Online_x0020_ab" ma:readOnly="false">
      <xsd:simpleType>
        <xsd:restriction base="dms:DateTime"/>
      </xsd:simpleType>
    </xsd:element>
    <xsd:element name="j0321ce628a14bedbca7f692c0db0ac3" ma:index="21" nillable="true" ma:taxonomy="true" ma:internalName="j0321ce628a14bedbca7f692c0db0ac3" ma:taxonomyFieldName="Zust_x00e4_ndige_x0020_Stelle" ma:displayName="Zuständige Stelle" ma:default="" ma:fieldId="{30321ce6-28a1-4bed-bca7-f692c0db0ac3}" ma:sspId="f7cd9f6c-e3b6-4b24-b8b1-c0a203f34b2b" ma:termSetId="c37209fe-56e1-4635-afa9-773a537fd6b7" ma:anchorId="00000000-0000-0000-0000-000000000000" ma:open="false" ma:isKeyword="false">
      <xsd:complexType>
        <xsd:sequence>
          <xsd:element ref="pc:Terms" minOccurs="0" maxOccurs="1"/>
        </xsd:sequence>
      </xsd:complexType>
    </xsd:element>
    <xsd:element name="ibf2b30988204b4cb71bd207196b7d5a" ma:index="23" nillable="true" ma:taxonomy="true" ma:internalName="ibf2b30988204b4cb71bd207196b7d5a" ma:taxonomyFieldName="Projekt" ma:displayName="Projekt" ma:readOnly="false" ma:default="13;#EFRE|1d0bbcf1-cf53-47bd-9f08-30acb2c3f620" ma:fieldId="{2bf2b309-8820-4b4c-b71b-d207196b7d5a}" ma:sspId="f7cd9f6c-e3b6-4b24-b8b1-c0a203f34b2b" ma:termSetId="6d9b9e1e-83e0-4e26-9243-36634e7ed3b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cca0dfe-6cf5-4daf-a408-515587581398" elementFormDefault="qualified">
    <xsd:import namespace="http://schemas.microsoft.com/office/2006/documentManagement/types"/>
    <xsd:import namespace="http://schemas.microsoft.com/office/infopath/2007/PartnerControls"/>
    <xsd:element name="_x0056_wV1" ma:index="5" ma:displayName="VwV" ma:default="übergreifend" ma:format="Dropdown" ma:internalName="_x0056_wV1">
      <xsd:simpleType>
        <xsd:restriction base="dms:Choice">
          <xsd:enumeration value="1 VwV EVI +"/>
          <xsd:enumeration value="2 VwV IPV"/>
          <xsd:enumeration value="3 VwV RegioInn2030"/>
          <xsd:enumeration value="4 VwV FEIH"/>
          <xsd:enumeration value="5 ELR"/>
          <xsd:enumeration value="6 HIP"/>
          <xsd:enumeration value="7 VwV Bioökonomie"/>
          <xsd:enumeration value="8 VwV Wasserstoff"/>
          <xsd:enumeration value="9 VwV RE"/>
          <xsd:enumeration value="10 VwV XCUBIO und CCUBIO"/>
          <xsd:enumeration value="LV Hochbauten"/>
          <xsd:enumeration value="LV Personal- und Sachmittel"/>
          <xsd:enumeration value="Technische Hilfe"/>
          <xsd:enumeration value="übergreifend"/>
        </xsd:restriction>
      </xsd:simpleType>
    </xsd:element>
    <xsd:element name="Foerdertatbestand" ma:index="6" ma:displayName="Foerdertatbestand" ma:default="übergreifend | übergreifend" ma:format="Dropdown" ma:internalName="Foerdertatbestand">
      <xsd:simpleType>
        <xsd:restriction base="dms:Choice">
          <xsd:enumeration value="1 VwV EVI + | Forschungsinfrastruktur"/>
          <xsd:enumeration value="1 VwV EVI + | Validierungsförderung"/>
          <xsd:enumeration value="1 VwV EVI + | Technologie-Transfermanagement (TTM)"/>
          <xsd:enumeration value="1 VwV EVI + | Technologietransferverbünde"/>
          <xsd:enumeration value="1 VwV EVI + | Start-up-Acceleratoren (Acceleratoren)"/>
          <xsd:enumeration value="1 VwV EVI + | STEP Technologietransfer"/>
          <xsd:enumeration value="1 VwV EVI + | übergreifend"/>
          <xsd:enumeration value="2 VwV IPV | Entwicklung neuer marktfähiger Produkte und Verfahren"/>
          <xsd:enumeration value="2 VwV IPV | übergreifend"/>
          <xsd:enumeration value="3 VwV RegioInn2030 | Innovationskapazitäten"/>
          <xsd:enumeration value="3 VwV RegioInn2030 | Regionale Innovations-systeme"/>
          <xsd:enumeration value="3 VwV RegioInn2030 | übergreifend"/>
          <xsd:enumeration value="4 VwV FEIH | Forschungsbauten an Universitäten"/>
          <xsd:enumeration value="4 VwV FEIH | Förderung von Forschungsgroßgeräten"/>
          <xsd:enumeration value="4 VwV FEIH | Regionale Innovationszentren an staatlichen Hochschulen für angewandte Wissenschaften"/>
          <xsd:enumeration value="4 VwV FEIH | PAN HAW BW"/>
          <xsd:enumeration value="4 VwV FEIH | Prototypenförderung"/>
          <xsd:enumeration value="4 VwV FEIH | übergreifend"/>
          <xsd:enumeration value="5 ELR | Innovationskapazitäten"/>
          <xsd:enumeration value="5 ELR | Komponenten der Wasserstoffwirtschaft"/>
          <xsd:enumeration value="5 ELR | Demonstrationsvorhaben innovativer nachhaltiger Bioökonomie (Landw.)"/>
          <xsd:enumeration value="5 ELR | übergreifend"/>
          <xsd:enumeration value="5 ELR | Spitze auf dem Land! Technologieführer für Baden-Württemberg"/>
          <xsd:enumeration value="6 HIP | Demonstrationsbauten in innovativer Holzbauweise"/>
          <xsd:enumeration value="6 HIP | Fachberatung und Innovationstransfer Bereich Holz"/>
          <xsd:enumeration value="6 HIP | Forschungs- und Entwicklungsvorhaben Bereich Holz  (öffentliche Einrichtungen)"/>
          <xsd:enumeration value="6 HIP | Forschungs- und Entwicklungsvorhaben Bereich Holz (Unternehmen)"/>
          <xsd:enumeration value="6 HIP | übergreifend"/>
          <xsd:enumeration value="7 VwV Bioökonomie | Bioraffinerien"/>
          <xsd:enumeration value="7 VwV Bioökonomie | übergreifend"/>
          <xsd:enumeration value="8 VwV Wasserstoff | Wasserstoff-Modellregionen"/>
          <xsd:enumeration value="8 VwV Wasserstoff | übergreifend"/>
          <xsd:enumeration value="9 VwV RE | &quot;KEFF + = Regionale Kompetenzstellen für Ressourceneffizienz &quot;"/>
          <xsd:enumeration value="9 VwV RE | Beratung"/>
          <xsd:enumeration value="9 VwV RE | übergreifend"/>
          <xsd:enumeration value="10 VwV XCUBIO und CCUBIO | Pilot-/Demonstrationslanlagen"/>
          <xsd:enumeration value="LV Hochbauten | Forschungsinfrastruktur"/>
          <xsd:enumeration value="LV Hochbauten | Innovationszentren"/>
          <xsd:enumeration value="LV Personal- und Sachmittel | ClusterAgentur Baden-Württemberg"/>
          <xsd:enumeration value="LV Personal- und Sachmittel | TH"/>
          <xsd:enumeration value="übergreifend | übergreifend"/>
        </xsd:restriction>
      </xsd:simpleType>
    </xsd:element>
    <xsd:element name="Verfahrensschritt" ma:index="7" ma:displayName="Verfahrensschritt" ma:default="10 Vorabverfahren" ma:format="Dropdown" ma:internalName="Verfahrensschritt">
      <xsd:simpleType>
        <xsd:restriction base="dms:Choice">
          <xsd:enumeration value="10 Vorabverfahren"/>
          <xsd:enumeration value="20 Information und Beratung"/>
          <xsd:enumeration value="30 Antragsstellung"/>
          <xsd:enumeration value="40 Projektauswahl"/>
          <xsd:enumeration value="50 Antragsbearbeitung"/>
          <xsd:enumeration value="60 Zwischen-/Verwendungsnachweis"/>
          <xsd:enumeration value="70 Zwischen- und Verwendungsnachweisprüfung"/>
          <xsd:enumeration value="80 Überprüfung der Dauerhaftigkeit"/>
          <xsd:enumeration value="übergreifend"/>
        </xsd:restriction>
      </xsd:simpleType>
    </xsd:element>
    <xsd:element name="Inhalt_x0020_des_x0020_Dokuments" ma:index="8" ma:displayName="Inhalt des Dokuments" ma:default="10 Vorabverfahren | Bewertungsraster" ma:format="Dropdown" ma:internalName="Inhalt_x0020_des_x0020_Dokuments">
      <xsd:simpleType>
        <xsd:restriction base="dms:Choice">
          <xsd:enumeration value="10 Vorabverfahren | Bewertungsraster"/>
          <xsd:enumeration value="10 Vorabverfahren | Schreiben"/>
          <xsd:enumeration value="10 Vorabverfahren | Vorhabensskizze"/>
          <xsd:enumeration value="10 Vorabverfahren | ZY_Schriftverkehr"/>
          <xsd:enumeration value="20 Information und Beratung | Information"/>
          <xsd:enumeration value="30 Antragsstellung | Antragsformular"/>
          <xsd:enumeration value="30 Antragsstellung | Arbeits- und Zeitplan"/>
          <xsd:enumeration value="30 Antragsstellung | Aufstellung über Kostenkategorien"/>
          <xsd:enumeration value="30 Antragsstellung | Betriebsgewinn"/>
          <xsd:enumeration value="30 Antragsstellung | Erklärung"/>
          <xsd:enumeration value="30 Antragsstellung | Wirtschaftsplan"/>
          <xsd:enumeration value="30 Antragsstellung | Zielbeitragsformular"/>
          <xsd:enumeration value="30 Antragsstellung | ZY_Schriftverkehr"/>
          <xsd:enumeration value="40 Projektauswahl | Bewertungsbogen"/>
          <xsd:enumeration value="40 Projektauswahl | Bewertungsunterlagen sonstige"/>
          <xsd:enumeration value="40 Projektauswahl | Projektauswahlschreiben"/>
          <xsd:enumeration value="40 Projektauswahl | ZY_Schriftverkehr"/>
          <xsd:enumeration value="50 Antragsbearbeitung | Antragsprüfvermerk I"/>
          <xsd:enumeration value="50 Antragsbearbeitung | Antragsprüfvermerk II"/>
          <xsd:enumeration value="50 Antragsbearbeitung | Beihilfeprüfvermerk"/>
          <xsd:enumeration value="50 Antragsbearbeitung | Bescheinigung"/>
          <xsd:enumeration value="50 Antragsbearbeitung | Deminimis-Bescheinigung"/>
          <xsd:enumeration value="50 Antragsbearbeitung | erstes Anschreiben"/>
          <xsd:enumeration value="50 Antragsbearbeitung | Formular Landesverfahren Soll"/>
          <xsd:enumeration value="50 Antragsbearbeitung | Unbedenklichkeitsbescheinigung"/>
          <xsd:enumeration value="50 Antragsbearbeitung | Personalaufwendungsübersicht"/>
          <xsd:enumeration value="50 Antragsbearbeitung | Übergabeschreiben"/>
          <xsd:enumeration value="50 Antragsbearbeitung | Zuwendungsbescheid, Änderungsbescheid"/>
          <xsd:enumeration value="50 Antragsbearbeitung | ZY_Schriftverkehr"/>
          <xsd:enumeration value="60 Zwischen-/Verwendungsnachweis | Abordnungs-/Aufgabenzuweisungsformular"/>
          <xsd:enumeration value="60 Zwischen-/Verwendungsnachweis | Auftragsübersicht"/>
          <xsd:enumeration value="60 Zwischen-/Verwendungsnachweis | Belegliste"/>
          <xsd:enumeration value="60 Zwischen-/Verwendungsnachweis | Personalaufwendungsübersicht je Mitarbeiter"/>
          <xsd:enumeration value="60 Zwischen-/Verwendungsnachweis | Vergabe-Checklisten (ab 18.04.2016)"/>
          <xsd:enumeration value="60 Zwischen-/Verwendungsnachweis | Vergabe-Checklisten (bis 18.04.2016)"/>
          <xsd:enumeration value="60 Zwischen-/Verwendungsnachweis | Verwendungsnachweis mit Auszahlungsantrag"/>
          <xsd:enumeration value="60 Zwischen-/Verwendungsnachweis | Zielbeitragsformular"/>
          <xsd:enumeration value="60 Zwischen-/Verwendungsnachweis | Zwischen-/Abschlussbericht"/>
          <xsd:enumeration value="60 Zwischen-/Verwendungsnachweis | Zwischennachweis mit Auszahlungsantrag"/>
          <xsd:enumeration value="60 Zwischen-/Verwendungsnachweis | ZY_Schriftverkehr"/>
          <xsd:enumeration value="70 Zwischen- und Verwendungsnachweisprüfung | Formular Landesverfahren Ist"/>
          <xsd:enumeration value="70 Zwischen- und Verwendungsnachweisprüfung | Prüfvermerk Vor-Ort-Überprüfung"/>
          <xsd:enumeration value="70 Zwischen- und Verwendungsnachweisprüfung | Zwischen- /Verwendungsnachweisprüfvermerk"/>
          <xsd:enumeration value="70 Zwischen- und Verwendungsnachweisprüfung | ZY_Schriftverkehr"/>
          <xsd:enumeration value="80 Überprüfung der Dauerhaftigkeit | Prüfvermerk Dauerhaftigkeit"/>
          <xsd:enumeration value="übergreifend"/>
        </xsd:restriction>
      </xsd:simpleType>
    </xsd:element>
    <xsd:element name="Bemerkung" ma:index="29" nillable="true" ma:displayName="Bemerkung" ma:internalName="Bemerkung">
      <xsd:simpleType>
        <xsd:restriction base="dms:Text">
          <xsd:maxLength value="255"/>
        </xsd:restriction>
      </xsd:simpleType>
    </xsd:element>
    <xsd:element name="Standort_x0020_ZuMa_x0020_oder_x0020_EFRE_x002d_Internetseite" ma:index="31" ma:displayName="Standort ZuMa, EFRE-Internet oder intern" ma:default="intern" ma:format="Dropdown" ma:internalName="Standort_x0020_ZuMa_x0020_oder_x0020_EFRE_x002d_Internetseite">
      <xsd:simpleType>
        <xsd:restriction base="dms:Choice">
          <xsd:enumeration value="ZuMa"/>
          <xsd:enumeration value="EFRE-Internetseite"/>
          <xsd:enumeration value="intern"/>
        </xsd:restriction>
      </xsd:simpleType>
    </xsd:element>
    <xsd:element name="zgSt" ma:index="32" ma:displayName="zgSt" ma:default="zgStL" ma:format="Dropdown" ma:internalName="zgSt">
      <xsd:simpleType>
        <xsd:restriction base="dms:Choice">
          <xsd:enumeration value="zgStL"/>
          <xsd:enumeration value="zgStW"/>
          <xsd:enumeration value="zgStMW"/>
          <xsd:enumeration value="zgStM45"/>
          <xsd:enumeration value="zgStU"/>
          <xsd:enumeration value="zgStV"/>
        </xsd:restriction>
      </xsd:simpleType>
    </xsd:element>
    <xsd:element name="Metadaten_x0020_ge_x00e4_ndert_x0020_von" ma:index="33" nillable="true" ma:displayName="Metadaten geändert von" ma:list="UserInfo" ma:SharePointGroup="0" ma:internalName="Metadaten_x0020_ge_x00e4_ndert_x0020_von"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a583da3-5591-4248-ab4a-2115bb7f9dc5" elementFormDefault="qualified">
    <xsd:import namespace="http://schemas.microsoft.com/office/2006/documentManagement/types"/>
    <xsd:import namespace="http://schemas.microsoft.com/office/infopath/2007/PartnerControls"/>
    <xsd:element name="Verantwortlicher" ma:index="12" nillable="true" ma:displayName="Verantwortlicher" ma:description="Bitte geben Sie den Verantwortlichen in der Form Domäne\ Benutzername (z.B. MLR\MuellerM) an." ma:list="UserInfo" ma:SharePointGroup="0" ma:internalName="Verantwortliche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add35d-c6e0-4489-8974-a92c8b04369d" elementFormDefault="qualified">
    <xsd:import namespace="http://schemas.microsoft.com/office/2006/documentManagement/types"/>
    <xsd:import namespace="http://schemas.microsoft.com/office/infopath/2007/PartnerControls"/>
    <xsd:element name="_dlc_DocId" ma:index="17" nillable="true" ma:displayName="Wert der Dokument-ID" ma:description="Der Wert der diesem Element zugewiesenen Dokument-ID." ma:internalName="_dlc_DocId" ma:readOnly="true">
      <xsd:simpleType>
        <xsd:restriction base="dms:Text"/>
      </xsd:simpleType>
    </xsd:element>
    <xsd:element name="_dlc_DocIdUrl" ma:index="18"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SharedWithUsers" ma:index="20"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22" nillable="true" ma:displayName="Taxonomy Catch All Column" ma:hidden="true" ma:list="{6d411dd9-b4fc-4e41-ab79-3eb1a609d8ba}" ma:internalName="TaxCatchAll" ma:showField="CatchAllData" ma:web="85add35d-c6e0-4489-8974-a92c8b0436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tandort xmlns="f0a6c3f4-25a7-4ed4-8aeb-4a0769efc5e6">Öffentliches Dokument</Standort>
    <Standort_x0020_ZuMa_x0020_oder_x0020_EFRE_x002d_Internetseite xmlns="4cca0dfe-6cf5-4daf-a408-515587581398">EFRE-Internetseite</Standort_x0020_ZuMa_x0020_oder_x0020_EFRE_x002d_Internetseite>
    <Gültig_x0020_bis xmlns="f0a6c3f4-25a7-4ed4-8aeb-4a0769efc5e6" xsi:nil="true"/>
    <Verantwortlicher xmlns="ba583da3-5591-4248-ab4a-2115bb7f9dc5">
      <UserInfo>
        <DisplayName/>
        <AccountId xsi:nil="true"/>
        <AccountType/>
      </UserInfo>
    </Verantwortlicher>
    <zgSt xmlns="4cca0dfe-6cf5-4daf-a408-515587581398">zgStL</zgSt>
    <Metadaten_x0020_ge_x00e4_ndert_x0020_von xmlns="4cca0dfe-6cf5-4daf-a408-515587581398">
      <UserInfo>
        <DisplayName/>
        <AccountId xsi:nil="true"/>
        <AccountType/>
      </UserInfo>
    </Metadaten_x0020_ge_x00e4_ndert_x0020_von>
    <_x0056_wV1 xmlns="4cca0dfe-6cf5-4daf-a408-515587581398">10 VwV XCUBIO und CCUBIO</_x0056_wV1>
    <Inhalt_x0020_des_x0020_Dokuments xmlns="4cca0dfe-6cf5-4daf-a408-515587581398">30 Antragsstellung | Aufstellung über Kostenkategorien</Inhalt_x0020_des_x0020_Dokuments>
    <Foerdertatbestand xmlns="4cca0dfe-6cf5-4daf-a408-515587581398">10 VwV XCUBIO und CCUBIO | Pilot-/Demonstrationslanlagen</Foerdertatbestand>
    <Verfahrensschritt xmlns="4cca0dfe-6cf5-4daf-a408-515587581398">30 Antragsstellung</Verfahrensschritt>
    <j0321ce628a14bedbca7f692c0db0ac3 xmlns="f0a6c3f4-25a7-4ed4-8aeb-4a0769efc5e6">
      <Terms xmlns="http://schemas.microsoft.com/office/infopath/2007/PartnerControls"/>
    </j0321ce628a14bedbca7f692c0db0ac3>
    <Bemerkung xmlns="4cca0dfe-6cf5-4daf-a408-515587581398" xsi:nil="true"/>
    <Art_x0020_des_x0020_Formulars xmlns="f0a6c3f4-25a7-4ed4-8aeb-4a0769efc5e6">VwV-spezifisch</Art_x0020_des_x0020_Formulars>
    <Online_x0020_ab xmlns="f0a6c3f4-25a7-4ed4-8aeb-4a0769efc5e6" xsi:nil="true"/>
    <Gültig_x0020_ab xmlns="f0a6c3f4-25a7-4ed4-8aeb-4a0769efc5e6">2024-08-21T22:00:00+00:00</Gültig_x0020_ab>
    <Bearbeitungsstand xmlns="f0a6c3f4-25a7-4ed4-8aeb-4a0769efc5e6">Endfassung</Bearbeitungsstand>
    <ibf2b30988204b4cb71bd207196b7d5a xmlns="f0a6c3f4-25a7-4ed4-8aeb-4a0769efc5e6">
      <Terms xmlns="http://schemas.microsoft.com/office/infopath/2007/PartnerControls">
        <TermInfo xmlns="http://schemas.microsoft.com/office/infopath/2007/PartnerControls">
          <TermName xmlns="http://schemas.microsoft.com/office/infopath/2007/PartnerControls">EFRE</TermName>
          <TermId xmlns="http://schemas.microsoft.com/office/infopath/2007/PartnerControls">1d0bbcf1-cf53-47bd-9f08-30acb2c3f620</TermId>
        </TermInfo>
      </Terms>
    </ibf2b30988204b4cb71bd207196b7d5a>
    <TaxCatchAll xmlns="85add35d-c6e0-4489-8974-a92c8b04369d">
      <Value>13</Value>
    </TaxCatchAll>
    <_dlc_DocId xmlns="85add35d-c6e0-4489-8974-a92c8b04369d">MLRID-1496383176-893</_dlc_DocId>
    <_dlc_DocIdUrl xmlns="85add35d-c6e0-4489-8974-a92c8b04369d">
      <Url>https://sp.bitbw.bwl.de/MLR/EFRE/Formulare_2021-27/_layouts/15/DocIdRedir.aspx?ID=MLRID-1496383176-893</Url>
      <Description>MLRID-1496383176-893</Description>
    </_dlc_DocIdUrl>
  </documentManagement>
</p:properties>
</file>

<file path=customXml/itemProps1.xml><?xml version="1.0" encoding="utf-8"?>
<ds:datastoreItem xmlns:ds="http://schemas.openxmlformats.org/officeDocument/2006/customXml" ds:itemID="{888758F4-C20A-4766-A3A7-2DE3B79667A3}"/>
</file>

<file path=customXml/itemProps2.xml><?xml version="1.0" encoding="utf-8"?>
<ds:datastoreItem xmlns:ds="http://schemas.openxmlformats.org/officeDocument/2006/customXml" ds:itemID="{722C152A-7931-445D-9FD9-21605E52D7FE}"/>
</file>

<file path=customXml/itemProps3.xml><?xml version="1.0" encoding="utf-8"?>
<ds:datastoreItem xmlns:ds="http://schemas.openxmlformats.org/officeDocument/2006/customXml" ds:itemID="{8A4D8A90-614F-41EF-A2AF-B5ECC4A5E154}"/>
</file>

<file path=customXml/itemProps4.xml><?xml version="1.0" encoding="utf-8"?>
<ds:datastoreItem xmlns:ds="http://schemas.openxmlformats.org/officeDocument/2006/customXml" ds:itemID="{A2DC5511-714A-40D3-B11F-02C49CBB40D1}"/>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14</vt:i4>
      </vt:variant>
      <vt:variant>
        <vt:lpstr>Benannte Bereiche</vt:lpstr>
      </vt:variant>
      <vt:variant>
        <vt:i4>14</vt:i4>
      </vt:variant>
    </vt:vector>
  </HeadingPairs>
  <TitlesOfParts>
    <vt:vector size="28" baseType="lpstr">
      <vt:lpstr>Erläuterungen</vt:lpstr>
      <vt:lpstr>Übersicht</vt:lpstr>
      <vt:lpstr>Sachaufwendungen</vt:lpstr>
      <vt:lpstr>Investitionen</vt:lpstr>
      <vt:lpstr>Baukosten</vt:lpstr>
      <vt:lpstr> Personal-Jahr 1 Einheitskosten</vt:lpstr>
      <vt:lpstr> Personal-Jahr 2 Einheitskosten</vt:lpstr>
      <vt:lpstr> Personal-Jahr 3 Einheitskosten</vt:lpstr>
      <vt:lpstr> Personal-Jahr 4 Einheitskosten</vt:lpstr>
      <vt:lpstr> Personal-Jahr 5 Einheitskosten</vt:lpstr>
      <vt:lpstr>Reiseaufwendungen</vt:lpstr>
      <vt:lpstr>Grunderwerb</vt:lpstr>
      <vt:lpstr>Sonstige</vt:lpstr>
      <vt:lpstr>Grenzen</vt:lpstr>
      <vt:lpstr>' Personal-Jahr 1 Einheitskosten'!Druckbereich</vt:lpstr>
      <vt:lpstr>' Personal-Jahr 2 Einheitskosten'!Druckbereich</vt:lpstr>
      <vt:lpstr>' Personal-Jahr 3 Einheitskosten'!Druckbereich</vt:lpstr>
      <vt:lpstr>' Personal-Jahr 4 Einheitskosten'!Druckbereich</vt:lpstr>
      <vt:lpstr>' Personal-Jahr 5 Einheitskosten'!Druckbereich</vt:lpstr>
      <vt:lpstr>Baukosten!Druckbereich</vt:lpstr>
      <vt:lpstr>Erläuterungen!Druckbereich</vt:lpstr>
      <vt:lpstr>Grunderwerb!Druckbereich</vt:lpstr>
      <vt:lpstr>Investitionen!Druckbereich</vt:lpstr>
      <vt:lpstr>Reiseaufwendungen!Druckbereich</vt:lpstr>
      <vt:lpstr>Sachaufwendungen!Druckbereich</vt:lpstr>
      <vt:lpstr>Sonstige!Druckbereich</vt:lpstr>
      <vt:lpstr>Übersicht!Druckbereich</vt:lpstr>
      <vt:lpstr>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ModifiedBy/>
  <dcterms:created xsi:type="dcterms:W3CDTF">2024-10-14T11:39:43Z</dcterms:created>
  <dcterms:modified xsi:type="dcterms:W3CDTF">2024-10-14T11:44:58Z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0x010100DD9ADAD1A66709419E9090A67495DE70</vt:lpwstr>
  </property>
  <property fmtid="{D5CDD505-2E9C-101B-9397-08002B2CF9AE}" pid="3" name="_dlc_DocIdItemGuid">
    <vt:lpwstr>b7cd2222-174a-4841-986b-13449b528ed6</vt:lpwstr>
  </property>
  <property fmtid="{D5CDD505-2E9C-101B-9397-08002B2CF9AE}" pid="4" name="Zuständige Stelle">
    <vt:lpwstr/>
  </property>
  <property fmtid="{D5CDD505-2E9C-101B-9397-08002B2CF9AE}" pid="5" name="Projekt">
    <vt:lpwstr>13;#EFRE|1d0bbcf1-cf53-47bd-9f08-30acb2c3f620</vt:lpwstr>
  </property>
</Properties>
</file>