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HeinzelmannU\Desktop\Uploads\20250403\"/>
    </mc:Choice>
  </mc:AlternateContent>
  <workbookProtection workbookAlgorithmName="SHA-512" workbookHashValue="cakBQsECNL/KRaoiyPfaGXgMQ8AJ40kuB9RTqVTTdCmlSFqPc5FQBGXmgduq2gm84oAATeIaLYRcXgzliGF2Ug==" workbookSaltValue="61GtB/b0/ygjFkpdmgHmaw==" workbookSpinCount="100000" lockStructure="1"/>
  <bookViews>
    <workbookView xWindow="0" yWindow="0" windowWidth="23040" windowHeight="8670"/>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Fragenkatalog!$AE$302</definedName>
    <definedName name="_1.2_Abwasserbelastung">Fragenkatalog!$AE$313</definedName>
    <definedName name="_10_UmweltwirkungAnstoßen">Fragenkatalog!$AE$501</definedName>
    <definedName name="_11_Indirekte_Wirkungen_Keine">Fragenkatalog!$AK$519</definedName>
    <definedName name="_11_Indirekte_Wirkungen_Negativ">Fragenkatalog!$AG$516</definedName>
    <definedName name="_11_Indirekte_Wirkungen_Positiv">Fragenkatalog!$AG$521</definedName>
    <definedName name="_11_Negativ_SchutzgüterNr">Fragenkatalog!$AJ$516</definedName>
    <definedName name="_11_Positiv_SchutzgüterNr">Fragenkatalog!$AJ$521</definedName>
    <definedName name="_2_Fläche">Fragenkatalog!$AE$331</definedName>
    <definedName name="_3_Luft">Fragenkatalog!$AE$346</definedName>
    <definedName name="_4_BiologischeVielfalt">Fragenkatalog!$AE$360</definedName>
    <definedName name="_5.1_A_DeckungBedarf">Fragenkatalog!$AE$374</definedName>
    <definedName name="_5.1_B_Erzeugung">Fragenkatalog!$AE$378</definedName>
    <definedName name="_5.2_Energieverbrauch">Fragenkatalog!$AE$386</definedName>
    <definedName name="_6.1_Ökologische">Fragenkatalog!$AE$401</definedName>
    <definedName name="_6.2_A_Materialeffizienz">Fragenkatalog!$AE$412</definedName>
    <definedName name="_6.2_B_Umweltfreundlichkeit">Fragenkatalog!$AE$423</definedName>
    <definedName name="_7_Transportaufkommen">Fragenkatalog!$AE$441</definedName>
    <definedName name="_8_AngekreuzteNr">Fragenkatalog!$AE$470</definedName>
    <definedName name="_8_Aufbau_Wissen">Fragenkatalog!$AE$469</definedName>
    <definedName name="_9_UmweltfreundlicheBeschaffung">Fragenkatalog!$AE$482</definedName>
    <definedName name="_Antragsteller">Fragenkatalog!$A$17</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Gewichtungsfaktoren!$A$4:$WVN$5</definedName>
    <definedName name="_ftn1" localSheetId="0">Fragenkatalog!#REF!</definedName>
    <definedName name="_ftnref1" localSheetId="0">Fragenkatalog!$Q$23</definedName>
    <definedName name="_Maßnahmencode">Fragenkatalog!$AE$39</definedName>
    <definedName name="_O33_Fläche">Fragenkatalog!$AE$332</definedName>
    <definedName name="_Projektbezeichnung">Fragenkatalog!$A$19</definedName>
    <definedName name="Angabe_lt._Formular">"Ja; Nein"</definedName>
    <definedName name="Beschaffung9">Fragenkatalog!$A$495</definedName>
    <definedName name="Diversity_Management">Fragenkatalog!#REF!</definedName>
    <definedName name="_xlnm.Print_Area" localSheetId="2">'Auswertung Querschnittsziele'!$A$1:$J$131</definedName>
    <definedName name="_xlnm.Print_Area" localSheetId="1">'Ergänzende Informationen'!$A$1:$AC$61</definedName>
    <definedName name="_xlnm.Print_Area" localSheetId="0">Fragenkatalog!$A$1:$AC$685</definedName>
    <definedName name="Energieverbrauch5">Fragenkatalog!$A$394</definedName>
    <definedName name="Fauna4">Fragenkatalog!$A$366</definedName>
    <definedName name="Fläche2">Fragenkatalog!$A$340</definedName>
    <definedName name="Indirekte_Wirkungen">Fragenkatalog!$A$528</definedName>
    <definedName name="Konsum10">Fragenkatalog!$A$509</definedName>
    <definedName name="Luft3">Fragenkatalog!$A$354</definedName>
    <definedName name="Materialeinsatz6">Fragenkatalog!$A$431</definedName>
    <definedName name="Transport7">Fragenkatalog!$A$459</definedName>
    <definedName name="Umweltwirkungen_angestoßene_Investitionen" localSheetId="0">Fragenkatalog!$A$498</definedName>
    <definedName name="Umweltwissen8">Fragenkatalog!$A$476</definedName>
    <definedName name="Wasser1" localSheetId="1">Fragenkatalog!$A$321</definedName>
    <definedName name="Wasser1">Fragenkatalog!$A$321</definedName>
  </definedNames>
  <calcPr calcId="162913"/>
</workbook>
</file>

<file path=xl/calcChain.xml><?xml version="1.0" encoding="utf-8"?>
<calcChain xmlns="http://schemas.openxmlformats.org/spreadsheetml/2006/main">
  <c r="AE423" i="1" l="1"/>
  <c r="AE401" i="1"/>
  <c r="AO16" i="6" l="1"/>
  <c r="AG68" i="1" l="1"/>
  <c r="AG67" i="1"/>
  <c r="AT82" i="1" l="1"/>
  <c r="AT124" i="1"/>
  <c r="AT113" i="1"/>
  <c r="L105" i="4" l="1"/>
  <c r="L84" i="4" s="1"/>
  <c r="K105" i="4"/>
  <c r="K103" i="4"/>
  <c r="K84" i="4"/>
  <c r="K82" i="4"/>
  <c r="L73" i="4"/>
  <c r="K73" i="4"/>
  <c r="K71" i="4"/>
  <c r="AT681" i="1"/>
  <c r="AF679" i="1"/>
  <c r="J115" i="4" s="1"/>
  <c r="AT677" i="1"/>
  <c r="AF675" i="1"/>
  <c r="J114" i="4" s="1"/>
  <c r="AT673" i="1"/>
  <c r="AF671" i="1"/>
  <c r="J113" i="4" s="1"/>
  <c r="AT669" i="1"/>
  <c r="AF667" i="1"/>
  <c r="J112" i="4" s="1"/>
  <c r="AT662" i="1"/>
  <c r="AF660" i="1"/>
  <c r="J111" i="4" s="1"/>
  <c r="AT658" i="1"/>
  <c r="AF656" i="1"/>
  <c r="J110" i="4" s="1"/>
  <c r="AT654" i="1"/>
  <c r="AF652" i="1"/>
  <c r="J109" i="4" s="1"/>
  <c r="AE646" i="1"/>
  <c r="J106" i="4" s="1"/>
  <c r="J119" i="4" s="1" a="1"/>
  <c r="J119" i="4" s="1"/>
  <c r="AT638" i="1"/>
  <c r="AT612" i="1"/>
  <c r="AF610" i="1"/>
  <c r="J96" i="4" s="1"/>
  <c r="AT608" i="1"/>
  <c r="AF606" i="1"/>
  <c r="J95" i="4" s="1"/>
  <c r="AT604" i="1"/>
  <c r="AF602" i="1"/>
  <c r="J94" i="4" s="1"/>
  <c r="AT600" i="1"/>
  <c r="AF598" i="1"/>
  <c r="J93" i="4" s="1"/>
  <c r="AT596" i="1"/>
  <c r="AF594" i="1"/>
  <c r="J92" i="4" s="1"/>
  <c r="AT589" i="1"/>
  <c r="AF587" i="1"/>
  <c r="J91" i="4" s="1"/>
  <c r="AT585" i="1"/>
  <c r="AF583" i="1"/>
  <c r="J90" i="4" s="1"/>
  <c r="AT581" i="1"/>
  <c r="AF579" i="1"/>
  <c r="J89" i="4" s="1"/>
  <c r="AT577" i="1"/>
  <c r="AF575" i="1"/>
  <c r="J88" i="4" s="1"/>
  <c r="AE565" i="1"/>
  <c r="J85" i="4" s="1"/>
  <c r="J100" i="4" s="1" a="1"/>
  <c r="J100" i="4" s="1"/>
  <c r="AE555" i="1"/>
  <c r="J74" i="4" s="1"/>
  <c r="J78" i="4" s="1"/>
  <c r="J127" i="4" l="1"/>
  <c r="J101" i="4"/>
  <c r="J99" i="4" a="1"/>
  <c r="J99" i="4" s="1"/>
  <c r="J79" i="4"/>
  <c r="J126" i="4"/>
  <c r="J118" i="4"/>
  <c r="J128" i="4"/>
  <c r="J120" i="4"/>
  <c r="J64" i="4" l="1"/>
  <c r="M61" i="4"/>
  <c r="M44" i="4"/>
  <c r="F20" i="4"/>
  <c r="A16" i="6" l="1"/>
  <c r="AT17" i="1" l="1"/>
  <c r="AT19" i="1"/>
  <c r="AE482" i="1" l="1"/>
  <c r="I53" i="4" l="1"/>
  <c r="AG49" i="1" l="1"/>
  <c r="AG50" i="1"/>
  <c r="AG51" i="1"/>
  <c r="AG52" i="1"/>
  <c r="AG53" i="1"/>
  <c r="AG54" i="1"/>
  <c r="AG55" i="1"/>
  <c r="AG56" i="1"/>
  <c r="AG57" i="1"/>
  <c r="AG58" i="1"/>
  <c r="AG59" i="1"/>
  <c r="AG60" i="1"/>
  <c r="AG61" i="1"/>
  <c r="AG62" i="1"/>
  <c r="AG63" i="1"/>
  <c r="AG64" i="1"/>
  <c r="AG65" i="1"/>
  <c r="AG66" i="1"/>
  <c r="AG69" i="1"/>
  <c r="AG48" i="1"/>
  <c r="AH48" i="1" l="1"/>
  <c r="H53" i="4"/>
  <c r="H34" i="4"/>
  <c r="H43" i="4" l="1"/>
  <c r="AT447" i="1" l="1"/>
  <c r="AE452" i="1" l="1"/>
  <c r="I51" i="4" l="1"/>
  <c r="H51" i="4"/>
  <c r="AE469" i="1"/>
  <c r="H52" i="4" s="1"/>
  <c r="AT526" i="1" l="1"/>
  <c r="AT507" i="1"/>
  <c r="AT493" i="1"/>
  <c r="AT474" i="1"/>
  <c r="AT457" i="1"/>
  <c r="AT429" i="1"/>
  <c r="AT418" i="1"/>
  <c r="AT406" i="1"/>
  <c r="AT392" i="1"/>
  <c r="AT382" i="1"/>
  <c r="AT364" i="1"/>
  <c r="AT352" i="1"/>
  <c r="AT338" i="1"/>
  <c r="AT319" i="1"/>
  <c r="AT308" i="1"/>
  <c r="AT72" i="1"/>
  <c r="AE485" i="1" l="1"/>
  <c r="I52" i="4" l="1"/>
  <c r="F25" i="4" l="1"/>
  <c r="F22" i="4"/>
  <c r="G53" i="4" l="1"/>
  <c r="G34" i="4"/>
  <c r="AH516" i="1" l="1"/>
  <c r="AE412" i="1"/>
  <c r="I42" i="4" l="1"/>
  <c r="H42" i="4"/>
  <c r="AI523" i="1"/>
  <c r="AH523" i="1"/>
  <c r="AI522" i="1"/>
  <c r="AH522" i="1"/>
  <c r="AI521" i="1"/>
  <c r="AH521" i="1"/>
  <c r="AI518" i="1"/>
  <c r="AH518" i="1"/>
  <c r="AI517" i="1"/>
  <c r="AH517" i="1"/>
  <c r="AI516" i="1"/>
  <c r="I54" i="4" l="1"/>
  <c r="H54" i="4"/>
  <c r="AE470" i="1"/>
  <c r="AE378" i="1"/>
  <c r="AE374" i="1"/>
  <c r="L48" i="4"/>
  <c r="K48" i="4"/>
  <c r="K46" i="4"/>
  <c r="U42" i="4"/>
  <c r="U41" i="4"/>
  <c r="AK519" i="1"/>
  <c r="H56" i="4" l="1"/>
  <c r="I56" i="4"/>
  <c r="I37" i="4"/>
  <c r="H37" i="4"/>
  <c r="I38" i="4"/>
  <c r="H38" i="4"/>
  <c r="AJ516" i="1"/>
  <c r="AG516" i="1" s="1"/>
  <c r="AJ521" i="1"/>
  <c r="AG521" i="1" s="1"/>
  <c r="I58" i="4" l="1"/>
  <c r="H58" i="4"/>
  <c r="I57" i="4"/>
  <c r="H57" i="4"/>
  <c r="I60" i="4"/>
  <c r="I59" i="4"/>
  <c r="J56" i="4" l="1"/>
  <c r="A524" i="1"/>
  <c r="AE501" i="1"/>
  <c r="J54" i="4"/>
  <c r="J52" i="4"/>
  <c r="AE441" i="1"/>
  <c r="I43" i="4"/>
  <c r="AE386" i="1"/>
  <c r="H39" i="4" s="1"/>
  <c r="AE360" i="1"/>
  <c r="AE346" i="1"/>
  <c r="Z329" i="1"/>
  <c r="AE332" i="1" s="1"/>
  <c r="AE313" i="1"/>
  <c r="AE302" i="1"/>
  <c r="H50" i="4" l="1"/>
  <c r="I50" i="4"/>
  <c r="J50" i="4" s="1"/>
  <c r="I32" i="4"/>
  <c r="H32" i="4"/>
  <c r="H31" i="4"/>
  <c r="I31" i="4"/>
  <c r="I55" i="4"/>
  <c r="J55" i="4" s="1"/>
  <c r="H55" i="4"/>
  <c r="I40" i="4"/>
  <c r="J40" i="4" s="1"/>
  <c r="H40" i="4"/>
  <c r="I36" i="4"/>
  <c r="J36" i="4" s="1"/>
  <c r="H36" i="4"/>
  <c r="I35" i="4"/>
  <c r="J35" i="4" s="1"/>
  <c r="H35" i="4"/>
  <c r="AE331" i="1"/>
  <c r="I34" i="4"/>
  <c r="I39" i="4"/>
  <c r="J31" i="4" l="1"/>
  <c r="J37" i="4"/>
  <c r="J61" i="4" a="1"/>
  <c r="J61" i="4" s="1"/>
  <c r="I33" i="4"/>
  <c r="H33" i="4"/>
  <c r="H21" i="5"/>
  <c r="J33" i="4" l="1"/>
  <c r="J44" i="4" s="1" a="1"/>
  <c r="J44" i="4" s="1"/>
  <c r="J65" i="4" l="1" a="1"/>
  <c r="J65" i="4" s="1"/>
  <c r="J66" i="4" s="1"/>
  <c r="J125" i="4" s="1"/>
  <c r="J129" i="4" s="1"/>
  <c r="J67" i="4" l="1" a="1"/>
  <c r="J67" i="4" s="1"/>
</calcChain>
</file>

<file path=xl/sharedStrings.xml><?xml version="1.0" encoding="utf-8"?>
<sst xmlns="http://schemas.openxmlformats.org/spreadsheetml/2006/main" count="723" uniqueCount="523">
  <si>
    <t>i</t>
  </si>
  <si>
    <t>Name des Ansprechpartners</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</si>
  <si>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</si>
  <si>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</si>
  <si>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</si>
  <si>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</si>
  <si>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</si>
  <si>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</si>
  <si>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</si>
  <si>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</si>
  <si>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</si>
  <si>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</si>
  <si>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</si>
  <si>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</si>
  <si>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</si>
  <si>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</si>
  <si>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</si>
  <si>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</si>
  <si>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</si>
  <si>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</si>
  <si>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</si>
  <si>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</si>
  <si>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</si>
  <si>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</si>
  <si>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</si>
  <si>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</si>
  <si>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</si>
  <si>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</si>
  <si>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</si>
  <si>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</si>
  <si>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</si>
  <si>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</si>
  <si>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</si>
  <si>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</si>
  <si>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</si>
  <si>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</si>
  <si>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</si>
  <si>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</si>
  <si>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</si>
  <si>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</si>
  <si>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</si>
  <si>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</si>
  <si>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</si>
  <si>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</si>
  <si>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</si>
  <si>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</si>
  <si>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</si>
  <si>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</si>
  <si>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</si>
  <si>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</si>
  <si>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</si>
  <si>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</si>
  <si>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</si>
  <si>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</si>
  <si>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</si>
  <si>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</si>
  <si>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</si>
  <si>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</si>
  <si>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</si>
  <si>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</si>
  <si>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</si>
  <si>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</si>
  <si>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</si>
  <si>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</si>
  <si>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</si>
  <si>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</si>
  <si>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</si>
  <si>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</si>
  <si>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</si>
  <si>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</si>
  <si>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</si>
  <si>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</si>
  <si>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r>
      <t xml:space="preserve">Bitte geben Sie die Größe der versiegelten Fläche </t>
    </r>
    <r>
      <rPr>
        <u/>
        <sz val="11"/>
        <color theme="1"/>
        <rFont val="Arial"/>
        <family val="2"/>
      </rPr>
      <t>nach</t>
    </r>
    <r>
      <rPr>
        <sz val="11"/>
        <color theme="1"/>
        <rFont val="Arial"/>
        <family val="2"/>
      </rPr>
      <t xml:space="preserve"> Umsetzung Ihres Projekts an (m²)</t>
    </r>
  </si>
  <si>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</si>
  <si>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</si>
  <si>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</si>
  <si>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</si>
  <si>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</si>
  <si>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</si>
  <si>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</si>
  <si>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</si>
  <si>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</si>
  <si>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</si>
  <si>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</si>
  <si>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</si>
  <si>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</si>
  <si>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</si>
  <si>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</si>
  <si>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</si>
  <si>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</si>
  <si>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</si>
  <si>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</si>
  <si>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</si>
  <si>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</si>
  <si>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</si>
  <si>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 xml:space="preserve">       – Die zusätzlich versiegelte Fläche ist größer oder gleich 1.000 m²
       – Die zusätzlich versiegelte Fläche ist kleiner als 1.000 m²</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</si>
  <si>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</si>
  <si>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</si>
  <si>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</si>
  <si>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</si>
  <si>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</si>
  <si>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</si>
  <si>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</si>
  <si>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</si>
  <si>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</si>
  <si>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</si>
  <si>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</si>
  <si>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</si>
  <si>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</si>
  <si>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</si>
  <si>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</si>
  <si>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</si>
  <si>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</si>
  <si>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</si>
  <si>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</si>
  <si>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</si>
  <si>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</si>
  <si>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</si>
  <si>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</si>
  <si>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</si>
  <si>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</si>
  <si>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</si>
  <si>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</si>
  <si>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</si>
  <si>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</si>
  <si>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</si>
  <si>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</si>
  <si>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</si>
  <si>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</si>
  <si>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</si>
  <si>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</si>
  <si>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</si>
  <si>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</si>
  <si>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</si>
  <si>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</si>
  <si>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</si>
  <si>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</si>
  <si>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</si>
  <si>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</si>
  <si>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</si>
  <si>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</si>
  <si>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</si>
  <si>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</si>
  <si>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</si>
  <si>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</si>
  <si>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</si>
  <si>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</si>
  <si>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</si>
  <si>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</si>
  <si>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</si>
  <si>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</si>
  <si>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</si>
  <si>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</si>
  <si>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</si>
  <si>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</si>
  <si>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</si>
  <si>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</si>
  <si>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</si>
  <si>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</si>
  <si>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</si>
  <si>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</si>
  <si>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</si>
  <si>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</si>
  <si>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</si>
  <si>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</si>
  <si>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</si>
  <si>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</si>
  <si>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</si>
  <si>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</si>
  <si>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</si>
  <si>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</si>
  <si>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</si>
  <si>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</si>
  <si>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</si>
  <si>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</si>
  <si>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</si>
  <si>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</si>
  <si>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</si>
  <si>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</si>
  <si>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</si>
  <si>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</si>
  <si>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</si>
  <si>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</si>
  <si>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</si>
  <si>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</si>
  <si>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</si>
  <si>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</si>
  <si>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</si>
  <si>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</si>
  <si>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</si>
  <si>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</si>
  <si>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</si>
  <si>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</si>
  <si>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</si>
  <si>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</si>
  <si>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</si>
  <si>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</si>
  <si>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</si>
  <si>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</si>
  <si>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</si>
  <si>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</si>
  <si>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</si>
  <si>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</si>
  <si>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</si>
  <si>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</si>
  <si>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</si>
  <si>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</si>
  <si>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</si>
  <si>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</si>
  <si>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</si>
  <si>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</si>
  <si>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</si>
  <si>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</si>
  <si>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</si>
  <si>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</si>
  <si>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</si>
  <si>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</si>
  <si>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</si>
  <si>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</si>
  <si>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</si>
  <si>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</si>
  <si>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</si>
  <si>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</si>
  <si>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</si>
  <si>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</si>
  <si>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</si>
  <si>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</si>
  <si>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</si>
  <si>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</si>
  <si>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</si>
  <si>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</si>
  <si>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</si>
  <si>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</si>
  <si>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</si>
  <si>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</si>
  <si>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</si>
  <si>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</si>
  <si>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</si>
  <si>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</si>
  <si>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</si>
  <si>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</si>
  <si>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</si>
  <si>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</si>
  <si>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</si>
  <si>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</si>
  <si>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</si>
  <si>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</si>
  <si>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</si>
  <si>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</si>
  <si>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</si>
  <si>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</si>
  <si>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</si>
  <si>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</si>
  <si>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</si>
  <si>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</si>
  <si>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</si>
  <si>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</si>
  <si>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</si>
  <si>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</si>
  <si>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</si>
  <si>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</si>
  <si>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</si>
  <si>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</si>
  <si>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</si>
  <si>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</si>
  <si>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</si>
  <si>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</si>
  <si>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Li.: Err. Punkte</t>
  </si>
  <si>
    <t>Li.: Flächengröße</t>
  </si>
  <si>
    <t>Schwellenwerte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</si>
  <si>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</si>
  <si>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</si>
  <si>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</si>
  <si>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</si>
  <si>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</si>
  <si>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</si>
  <si>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</si>
  <si>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</si>
  <si>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</si>
  <si>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</si>
  <si>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</si>
  <si>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Ausgabe Angaben</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</si>
  <si>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</si>
  <si>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</si>
  <si>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</si>
  <si>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</si>
  <si>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</si>
  <si>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</si>
  <si>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</si>
  <si>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</si>
  <si>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</si>
  <si>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</si>
  <si>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</si>
  <si>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</si>
  <si>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</si>
  <si>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</si>
  <si>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</si>
  <si>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</si>
  <si>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</si>
  <si>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</si>
  <si>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</si>
  <si>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</si>
  <si>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1. Schutzgut Wasser</t>
  </si>
  <si>
    <r>
      <t xml:space="preserve">
Ergänzende Informationen zu 2. Flächeninanspruchnahme
</t>
    </r>
    <r>
      <rPr>
        <u/>
        <sz val="11"/>
        <color theme="1"/>
        <rFont val="Arial"/>
        <family val="2"/>
      </rPr>
      <t/>
    </r>
  </si>
  <si>
    <t>Ergänzende Informationen zu 3. Schutzgut Luft</t>
  </si>
  <si>
    <t>Ergänzende Informationen zu 4. Biologische Vielfalt, Fauna und Flora</t>
  </si>
  <si>
    <t>Ergänzende Informationen zu 5. Energieerzeugung und Energieverbrauch</t>
  </si>
  <si>
    <t>Ergänzende Informationen zu 6. Materialeinsatz</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</si>
  <si>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</si>
  <si>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</si>
  <si>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</si>
  <si>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</si>
  <si>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</si>
  <si>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</si>
  <si>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</si>
  <si>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</si>
  <si>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</si>
  <si>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</si>
  <si>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</si>
  <si>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</si>
  <si>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</si>
  <si>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</si>
  <si>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</si>
  <si>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In der Nutzungsphase werden überwiegend umweltfreundliche Transportarten eingesetzt</t>
  </si>
  <si>
    <t>Maßnahmen und Vorkehrungen zur Förderung der Chancengleichheit und Teilhabe von Menschen mit Behinderungen (bitte beschreiben Sie die Maßnahme unten)</t>
  </si>
  <si>
    <t>Ergänzende Informationen zu 7. Veränderungen des Transportaufkommens und der Transportarten</t>
  </si>
  <si>
    <t>In der Nutzungsphase werden überwiegend umweltschädliche Transportarten eingesetzt.</t>
  </si>
  <si>
    <t>Ihr Projekt nimmt keinen Einfluss auf die eingesetzten Transportarten (d.h. es erfolgt kein Transport oder die eingesetzten Transportarten ändern sich nicht).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</si>
  <si>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</si>
  <si>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</si>
  <si>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t>Wie wirkt sich Ihr Projekt auf das Transportaufkommen und die Transportarten von Gütern in der Nutzungsphase aus?</t>
  </si>
  <si>
    <r>
      <t xml:space="preserve">Schutzgut Luft </t>
    </r>
    <r>
      <rPr>
        <b/>
        <sz val="11"/>
        <rFont val="Arial"/>
        <family val="2"/>
      </rPr>
      <t>(</t>
    </r>
    <r>
      <rPr>
        <b/>
        <u/>
        <sz val="11"/>
        <rFont val="Arial"/>
        <family val="2"/>
      </rPr>
      <t>ohne CO</t>
    </r>
    <r>
      <rPr>
        <b/>
        <vertAlign val="subscript"/>
        <sz val="11"/>
        <rFont val="Arial"/>
        <family val="2"/>
      </rPr>
      <t>2</t>
    </r>
    <r>
      <rPr>
        <b/>
        <sz val="11"/>
        <rFont val="Arial"/>
        <family val="2"/>
      </rPr>
      <t>)</t>
    </r>
  </si>
  <si>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</si>
  <si>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</si>
  <si>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</si>
  <si>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</si>
  <si>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</si>
  <si>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</si>
  <si>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</si>
  <si>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</si>
  <si>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</si>
  <si>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</si>
  <si>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</si>
  <si>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</si>
  <si>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</si>
  <si>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</si>
  <si>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r>
      <rPr>
        <b/>
        <sz val="11"/>
        <color theme="1"/>
        <rFont val="Arial"/>
        <family val="2"/>
      </rPr>
      <t xml:space="preserve">Antragsteller
</t>
    </r>
    <r>
      <rPr>
        <sz val="11"/>
        <color theme="1"/>
        <rFont val="Arial"/>
        <family val="2"/>
      </rPr>
      <t xml:space="preserve">Bitte übernehmen Sie die Angaben zum Antragsteller aus Ihrem Antrag auf Förderung.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</si>
  <si>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</si>
  <si>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</si>
  <si>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</si>
  <si>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</si>
  <si>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</si>
  <si>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</si>
  <si>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</si>
  <si>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</si>
  <si>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</si>
  <si>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</si>
  <si>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</si>
  <si>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</si>
  <si>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</si>
  <si>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</si>
  <si>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</si>
  <si>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</si>
  <si>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</si>
  <si>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</si>
  <si>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</si>
  <si>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</si>
  <si>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</si>
  <si>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</si>
  <si>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</si>
  <si>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</si>
  <si>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</si>
  <si>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</si>
  <si>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</si>
  <si>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</si>
  <si>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</si>
  <si>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</si>
  <si>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Bitte korrigieren, Angaben zu "vorrangig" und "weitere" dürfen nicht identisch sein.</t>
  </si>
  <si>
    <t>nicht-investiv / investiv</t>
  </si>
  <si>
    <t>Bioökonomie – Bioraffinerien zur Gewinnung von Rohstoffen aus Abfall und Abwasser: „Bio-Ab-Cycling“</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</si>
  <si>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</si>
  <si>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</si>
  <si>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</si>
  <si>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</si>
  <si>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t>0:100</t>
  </si>
  <si>
    <t>60:40</t>
  </si>
  <si>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</si>
  <si>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t>Modellregion Grüner Wasserstoff - Wissenschaftlicher Begleitung 2021-2027</t>
  </si>
  <si>
    <t>Modellregion Grüner Wasserstoff - Demonstrationsvorhaben 2021-2027</t>
  </si>
  <si>
    <t>Spitze auf dem Land! Technologieführer für Baden-Württemberg 2021-2027</t>
  </si>
  <si>
    <r>
      <t xml:space="preserve">
</t>
    </r>
    <r>
      <rPr>
        <vertAlign val="superscript"/>
        <sz val="11"/>
        <color theme="1"/>
        <rFont val="Arial"/>
        <family val="2"/>
      </rPr>
      <t/>
    </r>
  </si>
  <si>
    <t>Förderbaustein 1 Regionale Kompetenzstellen für Ressourceneffizienz (KEFF +) für Baden-Württemberg 2021-2027</t>
  </si>
  <si>
    <t>Weitere hilfreiche Informationen zum Querschnittsziel Nachhaltige Entwicklung finden Sie auf der EFRE-Internetseite www.2021-27.efre-bw.de/</t>
  </si>
  <si>
    <r>
      <t xml:space="preserve">Erläuterung: </t>
    </r>
    <r>
      <rPr>
        <sz val="11"/>
        <color theme="1"/>
        <rFont val="Arial"/>
        <family val="2"/>
      </rPr>
      <t>Bitte erläutern Sie hier Ihre Angabe (z.B. wie/in welchen Schritten wird der Zielwert erreicht).</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</si>
  <si>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</si>
  <si>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EFRE-Programm Baden-Württemberg 2021-2027</t>
  </si>
  <si>
    <t>Outputindikatoren</t>
  </si>
  <si>
    <t>Ergebnisindikatoren</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</si>
  <si>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</si>
  <si>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</si>
  <si>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</si>
  <si>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</si>
  <si>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</si>
  <si>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</si>
  <si>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</si>
  <si>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</si>
  <si>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</si>
  <si>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</si>
  <si>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</si>
  <si>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</si>
  <si>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</si>
  <si>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</si>
  <si>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</si>
  <si>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</si>
  <si>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</si>
  <si>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</si>
  <si>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</si>
  <si>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</si>
  <si>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</si>
  <si>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</si>
  <si>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</si>
  <si>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</si>
  <si>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</si>
  <si>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</si>
  <si>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</si>
  <si>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</si>
  <si>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</si>
  <si>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</si>
  <si>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</si>
  <si>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</si>
  <si>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</si>
  <si>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</si>
  <si>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</si>
  <si>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</si>
  <si>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</si>
  <si>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</si>
  <si>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</si>
  <si>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</si>
  <si>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</si>
  <si>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</si>
  <si>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</si>
  <si>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</si>
  <si>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</si>
  <si>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</si>
  <si>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</si>
  <si>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</si>
  <si>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</si>
  <si>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</si>
  <si>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</si>
  <si>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</si>
  <si>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</si>
  <si>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</si>
  <si>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</si>
  <si>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</si>
  <si>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</si>
  <si>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</si>
  <si>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</si>
  <si>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</si>
  <si>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</si>
  <si>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</si>
  <si>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</si>
  <si>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</si>
  <si>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</si>
  <si>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</si>
  <si>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</si>
  <si>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</si>
  <si>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</si>
  <si>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</si>
  <si>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</si>
  <si>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</si>
  <si>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</si>
  <si>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</si>
  <si>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</si>
  <si>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</si>
  <si>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</si>
  <si>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</si>
  <si>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</si>
  <si>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</si>
  <si>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</si>
  <si>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</si>
  <si>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</si>
  <si>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</si>
  <si>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</si>
  <si>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</si>
  <si>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</si>
  <si>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</si>
  <si>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</si>
  <si>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</si>
  <si>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</si>
  <si>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</si>
  <si>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t xml:space="preserve">Maßnahmen des EFRE-Programms 2021-2027 und Gewichtungsfaktoren direkter und indirekter Umweltwirkungen  </t>
  </si>
  <si>
    <t>21</t>
  </si>
  <si>
    <t>22</t>
  </si>
  <si>
    <t>Fortschrittliche Produktionstechnik</t>
  </si>
  <si>
    <t>Spezialisierungsfeld übergreifend</t>
  </si>
  <si>
    <t>Einblenden?</t>
  </si>
  <si>
    <t xml:space="preserve">B. Querschnittsziele Charta der Grundrechte sowie Gleichstellung von Männern und Frauen </t>
  </si>
  <si>
    <r>
      <rPr>
        <b/>
        <sz val="11"/>
        <color theme="1"/>
        <rFont val="Arial"/>
        <family val="2"/>
      </rPr>
      <t>Ergänzende Informationen zu B.1.4.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</si>
  <si>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Ausblenden sofern Gewichtung 0:100</t>
  </si>
  <si>
    <t>B.1 Bewertung Ihres Projekts im Querschnittsziel Charta der Grundrechte</t>
  </si>
  <si>
    <t xml:space="preserve">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Bestimmungen in Ihrem Zuwendungsbescheid. 
</t>
  </si>
  <si>
    <t>Formular Nr. 9-A</t>
  </si>
  <si>
    <t>Auswahl des Förderinstruments</t>
  </si>
  <si>
    <t>Forschungsgroßgeräte und Erstausstattung</t>
  </si>
  <si>
    <r>
      <rPr>
        <sz val="8"/>
        <color theme="10"/>
        <rFont val="Arial"/>
        <family val="2"/>
      </rPr>
      <t xml:space="preserve">1 vgl. </t>
    </r>
    <r>
      <rPr>
        <u/>
        <sz val="8"/>
        <color theme="10"/>
        <rFont val="Arial"/>
        <family val="2"/>
      </rPr>
      <t xml:space="preserve">EFRE-Programm Baden-Württemberg 2021-2027, https://2021-27.efre-bw.de/operationelles-programm/
</t>
    </r>
    <r>
      <rPr>
        <vertAlign val="superscript"/>
        <sz val="11"/>
        <color theme="1"/>
        <rFont val="Arial"/>
        <family val="2"/>
      </rPr>
      <t/>
    </r>
  </si>
  <si>
    <t>Forschungsinfrastruktur (Universitäten, Hochschulen)</t>
  </si>
  <si>
    <t>Forschungsinfrastruktur (Forschungseinrichtungen)</t>
  </si>
  <si>
    <r>
      <t xml:space="preserve">Definitionen </t>
    </r>
    <r>
      <rPr>
        <sz val="9"/>
        <color theme="1"/>
        <rFont val="Arial"/>
        <family val="2"/>
      </rPr>
      <t>(Ergebnisindikator E 01)</t>
    </r>
  </si>
  <si>
    <t>Forschungsinfrastruktur einschließlich Erstausstattung</t>
  </si>
  <si>
    <t>Zählweise der Stellen</t>
  </si>
  <si>
    <r>
      <rPr>
        <b/>
        <u/>
        <sz val="14"/>
        <rFont val="Arial"/>
        <family val="2"/>
      </rPr>
      <t>Geplante Zielbeiträge beim Antrag auf Förderung</t>
    </r>
    <r>
      <rPr>
        <b/>
        <sz val="14"/>
        <rFont val="Arial"/>
        <family val="2"/>
      </rPr>
      <t xml:space="preserve">
von
Forschungsinfrastruktur einschließlich Erstausstattung für Baden-Württemberg 2021-2027</t>
    </r>
  </si>
  <si>
    <r>
      <t xml:space="preserve">Erläuterung: </t>
    </r>
    <r>
      <rPr>
        <sz val="11"/>
        <rFont val="Arial"/>
        <family val="2"/>
      </rPr>
      <t>Bitte erläutern Sie hier Ihre Angabe, unter Beachtung der Definition zu O 01</t>
    </r>
  </si>
  <si>
    <t>Der Indikator wird in Form von jährlichen Vollzeitäquivalenten (VZÄ) gemessen. Jährliche VZÄ des F&amp;E-Personals sind definiert als das Verhältnis der tatsächlich in einem Kalenderjahr für F&amp;E aufgewendeten Arbeitsstunden zur Gesamtzahl der im gleichen Zeitraum von einer Person oder einer Gruppe üblicherweise geleisteten Arbeitsstunden. Eine Person kann nicht mehr als ein VZÄ auf Jahresbasis für FuE aufwenden. Die Anzahl der üblicherweise geleisteten Arbeitsstunden wird auf der Grundlage der gesetzlich vorgeschriebenen Arbeitszeiten ermittelt. Eine Vollzeitbeschäftigung wird anhand ihres Beschäftigungsstatus, der Art des Vertrags (Vollzeit oder Teilzeit) und des Umfangs ihres Engagements in FuE ermittelt (siehe OECD Frascati-Handbuch, Kapitel 5.3).
Das Projekt muss die Forschungseinrichtung oder die Qualität der Forschungsausrüstung verbessern. Ersatzbeschaffungen ohne Qualitätsverbesserung sind ausgeschlossen, ebenso wie die Wartung. Die Forschungseinrichtung kann öffentlich oder privat sein.
Freie Stellen im Bereich FuE werden nicht gezählt, ebenso wenig wie das Hilfspersonal für FuE (d. h. Stellen, die nicht direkt mit FuE-Tätigkeiten zu tun haben).</t>
  </si>
  <si>
    <r>
      <t xml:space="preserve">Definitionen </t>
    </r>
    <r>
      <rPr>
        <sz val="9"/>
        <rFont val="Arial"/>
        <family val="2"/>
      </rPr>
      <t>(Outputindikator O 01)</t>
    </r>
  </si>
  <si>
    <r>
      <t xml:space="preserve">Anzahl der durch die Förderung geschaffenen Arbeitsplätze im Forschungsbereich
</t>
    </r>
    <r>
      <rPr>
        <sz val="9"/>
        <rFont val="Arial"/>
        <family val="2"/>
      </rPr>
      <t>(Ergebnisindikator E 01)</t>
    </r>
  </si>
  <si>
    <t xml:space="preserve">Anzahl der durch die Förderung geschaffenen Stellen in der Forschung (auch auf die Laufzeit des Projekts befristete Stellen). Der Indikator wird anhand der durchschnittlichen jährlichen Vollzeitäquivalente (VZÄ) gemessen, die nach der im Frascati-Handbuch 2015 der OECD beschriebenen Methodik berechnet werden. Unbesetzte F&amp;E-Stellen werden nicht gezählt, ebenso wenig wie das Unterstützungspersonal für F&amp;E (d.h. Stellen, die nicht direkt mit F&amp;E-Aktivitäten zu tun haben). Für die Definition der jährlichen VZÄ siehe O 01.
</t>
  </si>
  <si>
    <t>Zählweise der Forscher</t>
  </si>
  <si>
    <t>In der Investitionsphase werden ökologische Kriterien explizit berücksichtigt und bei der Auswahl der Materialien die Kreislaufwirtschaft nach Nutzungsende berücksichtigt, z.B. Trennbarkeit von Verbindungen, Recyclingfähigkeit.</t>
  </si>
  <si>
    <t>In der Nutzungsphase wird umweltfreundliches Material eingesetzt.</t>
  </si>
  <si>
    <t>In der Nutzungsphase werden Materialien eingesetzt, die nach Nutzungsende möglichst hochwertig verwertet werden können (Abfallhierarchie).</t>
  </si>
  <si>
    <t>6. Materialeinsatz (einschl. Kreislaufwirtschaft)</t>
  </si>
  <si>
    <r>
      <t xml:space="preserve">Anzahl der Forscher, die im Rahmen ihrer Tätigkeit die Forschungseinrichtung oder die Ausrüstung, für die die Unterstützung gewährt wird, direkt nutzen.
</t>
    </r>
    <r>
      <rPr>
        <sz val="9"/>
        <rFont val="Arial"/>
        <family val="2"/>
      </rPr>
      <t>(Outputindikator O 01)</t>
    </r>
  </si>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</sst>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77"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vertAlign val="subscript"/>
      <sz val="11"/>
      <color theme="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b/>
      <vertAlign val="subscript"/>
      <sz val="11"/>
      <name val="Arial"/>
      <family val="2"/>
    </font>
    <font>
      <b/>
      <sz val="36"/>
      <name val="Rockwell"/>
      <family val="1"/>
    </font>
    <font>
      <u/>
      <sz val="11"/>
      <name val="Arial"/>
      <family val="2"/>
    </font>
    <font>
      <sz val="11"/>
      <color rgb="FF1F497D"/>
      <name val="Calibri"/>
      <family val="2"/>
    </font>
    <font>
      <b/>
      <sz val="9"/>
      <color rgb="FFFF0000"/>
      <name val="Arial"/>
      <family val="2"/>
    </font>
    <font>
      <sz val="11"/>
      <color rgb="FF00B0F0"/>
      <name val="Arial"/>
      <family val="2"/>
    </font>
    <font>
      <sz val="11"/>
      <color rgb="FF00B050"/>
      <name val="Arial"/>
      <family val="2"/>
    </font>
    <font>
      <sz val="10"/>
      <color theme="0"/>
      <name val="Arial"/>
      <family val="2"/>
    </font>
    <font>
      <sz val="10"/>
      <color rgb="FF000000"/>
      <name val="Verdana"/>
      <family val="2"/>
    </font>
    <font>
      <b/>
      <u/>
      <sz val="11"/>
      <color rgb="FFFF0000"/>
      <name val="Arial"/>
      <family val="2"/>
    </font>
    <font>
      <sz val="12"/>
      <name val="Arial"/>
      <family val="2"/>
    </font>
    <font>
      <b/>
      <u/>
      <sz val="14"/>
      <name val="Arial"/>
      <family val="2"/>
    </font>
    <font>
      <sz val="11"/>
      <color rgb="FFC00000"/>
      <name val="Arial"/>
      <family val="2"/>
    </font>
    <font>
      <sz val="10"/>
      <color rgb="FFFF0000"/>
      <name val="Arial"/>
      <family val="2"/>
    </font>
    <font>
      <b/>
      <sz val="11"/>
      <color rgb="FFFF0000"/>
      <name val="Arial"/>
      <family val="2"/>
    </font>
    <font>
      <sz val="12"/>
      <name val="Verdana"/>
      <family val="2"/>
    </font>
    <font>
      <sz val="10"/>
      <name val="Verdana"/>
      <family val="2"/>
    </font>
    <font>
      <sz val="9"/>
      <name val="Arial"/>
      <family val="2"/>
    </font>
    <font>
      <sz val="9"/>
      <color rgb="FFFF0000"/>
      <name val="Arial"/>
      <family val="2"/>
    </font>
    <font>
      <b/>
      <sz val="28"/>
      <color rgb="FF003399"/>
      <name val="Rockwell"/>
      <family val="1"/>
    </font>
    <font>
      <b/>
      <sz val="24"/>
      <color theme="3" tint="-0.249977111117893"/>
      <name val="Rockwell"/>
      <family val="1"/>
    </font>
    <font>
      <sz val="8"/>
      <color theme="10"/>
      <name val="Arial"/>
      <family val="2"/>
    </font>
    <font>
      <b/>
      <sz val="11"/>
      <name val="Calibri"/>
      <family val="2"/>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6" fillId="0" borderId="0" applyNumberFormat="0" applyFill="0" applyBorder="0" applyAlignment="0" applyProtection="0"/>
    <xf numFmtId="0" fontId="27" fillId="0" borderId="0"/>
    <xf numFmtId="9" fontId="27" fillId="0" borderId="0" applyFont="0" applyFill="0" applyBorder="0" applyAlignment="0" applyProtection="0"/>
    <xf numFmtId="164" fontId="47" fillId="0" borderId="0" applyFont="0" applyFill="0" applyBorder="0" applyAlignment="0" applyProtection="0"/>
    <xf numFmtId="0" fontId="4" fillId="0" borderId="0"/>
  </cellStyleXfs>
  <cellXfs count="899">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7" fillId="0" borderId="0" xfId="2" applyProtection="1"/>
    <xf numFmtId="0" fontId="27" fillId="0" borderId="0" xfId="2" applyAlignment="1" applyProtection="1">
      <alignment horizontal="left"/>
    </xf>
    <xf numFmtId="0" fontId="27" fillId="0" borderId="0" xfId="2"/>
    <xf numFmtId="0" fontId="27" fillId="0" borderId="0" xfId="2" applyFont="1" applyAlignment="1" applyProtection="1">
      <alignment horizontal="left"/>
    </xf>
    <xf numFmtId="0" fontId="27" fillId="0" borderId="0" xfId="2" applyFont="1" applyFill="1" applyBorder="1" applyAlignment="1" applyProtection="1">
      <alignment horizontal="left" vertical="top" wrapText="1"/>
    </xf>
    <xf numFmtId="0" fontId="28" fillId="0" borderId="0" xfId="2" applyFont="1" applyFill="1" applyBorder="1" applyAlignment="1" applyProtection="1">
      <alignment horizontal="left" vertical="top"/>
    </xf>
    <xf numFmtId="0" fontId="27" fillId="0" borderId="0" xfId="2" applyFill="1" applyProtection="1"/>
    <xf numFmtId="0" fontId="8" fillId="0" borderId="0" xfId="2" applyFont="1" applyFill="1" applyBorder="1" applyAlignment="1" applyProtection="1">
      <alignment horizontal="left" vertical="top"/>
    </xf>
    <xf numFmtId="0" fontId="28" fillId="0" borderId="0" xfId="2" applyFont="1" applyAlignment="1" applyProtection="1">
      <alignment horizontal="left"/>
    </xf>
    <xf numFmtId="0" fontId="27" fillId="0" borderId="0" xfId="2" applyFont="1" applyBorder="1" applyAlignment="1" applyProtection="1">
      <alignment horizontal="left" vertical="top" wrapText="1"/>
    </xf>
    <xf numFmtId="0" fontId="27" fillId="0" borderId="0" xfId="2" applyFont="1" applyBorder="1" applyAlignment="1" applyProtection="1">
      <alignment horizontal="left" vertical="top"/>
    </xf>
    <xf numFmtId="0" fontId="28" fillId="0" borderId="0" xfId="2" applyFont="1" applyBorder="1" applyAlignment="1" applyProtection="1">
      <alignment horizontal="left" vertical="top"/>
    </xf>
    <xf numFmtId="0" fontId="27" fillId="0" borderId="0" xfId="2" applyBorder="1" applyProtection="1"/>
    <xf numFmtId="0" fontId="27" fillId="0" borderId="0" xfId="2" applyFill="1" applyBorder="1" applyProtection="1"/>
    <xf numFmtId="0" fontId="27" fillId="0" borderId="3" xfId="2" applyBorder="1" applyProtection="1"/>
    <xf numFmtId="0" fontId="28" fillId="0" borderId="0" xfId="2" applyFont="1" applyBorder="1" applyAlignment="1" applyProtection="1">
      <alignment horizontal="left"/>
    </xf>
    <xf numFmtId="0" fontId="28" fillId="0" borderId="0" xfId="2" applyFont="1" applyBorder="1" applyAlignment="1" applyProtection="1">
      <alignment horizontal="left" vertical="center"/>
    </xf>
    <xf numFmtId="0" fontId="27" fillId="0" borderId="0" xfId="2" applyFont="1" applyBorder="1" applyAlignment="1" applyProtection="1">
      <alignment horizontal="left"/>
    </xf>
    <xf numFmtId="0" fontId="27" fillId="0" borderId="0" xfId="2" applyFont="1" applyBorder="1" applyProtection="1"/>
    <xf numFmtId="0" fontId="28" fillId="0" borderId="1" xfId="2" applyFont="1" applyBorder="1" applyAlignment="1" applyProtection="1">
      <alignment horizontal="left" vertical="top"/>
    </xf>
    <xf numFmtId="0" fontId="28" fillId="0" borderId="1" xfId="2" applyFont="1" applyBorder="1" applyAlignment="1" applyProtection="1">
      <alignment vertical="top"/>
    </xf>
    <xf numFmtId="1" fontId="28" fillId="0" borderId="13" xfId="2" quotePrefix="1" applyNumberFormat="1" applyFont="1" applyBorder="1" applyAlignment="1" applyProtection="1">
      <alignment horizontal="left" vertical="top" wrapText="1"/>
    </xf>
    <xf numFmtId="2" fontId="27" fillId="5" borderId="1" xfId="2" applyNumberFormat="1" applyFont="1" applyFill="1" applyBorder="1" applyAlignment="1" applyProtection="1">
      <alignment horizontal="left" vertical="top"/>
    </xf>
    <xf numFmtId="2" fontId="27" fillId="5" borderId="1" xfId="2" applyNumberFormat="1" applyFont="1" applyFill="1" applyBorder="1" applyAlignment="1" applyProtection="1">
      <alignment horizontal="left" vertical="top" wrapText="1"/>
    </xf>
    <xf numFmtId="16" fontId="28" fillId="0" borderId="16" xfId="2" quotePrefix="1" applyNumberFormat="1" applyFont="1" applyBorder="1" applyAlignment="1" applyProtection="1">
      <alignment horizontal="left" wrapText="1"/>
    </xf>
    <xf numFmtId="0" fontId="28" fillId="0" borderId="9" xfId="2" applyFont="1" applyBorder="1" applyAlignment="1" applyProtection="1">
      <alignment horizontal="left"/>
    </xf>
    <xf numFmtId="2" fontId="27" fillId="3" borderId="1" xfId="2" applyNumberFormat="1" applyFont="1" applyFill="1" applyBorder="1" applyAlignment="1" applyProtection="1">
      <alignment horizontal="center" vertical="center"/>
    </xf>
    <xf numFmtId="1" fontId="28" fillId="0" borderId="17" xfId="2" quotePrefix="1" applyNumberFormat="1" applyFont="1" applyBorder="1" applyAlignment="1" applyProtection="1">
      <alignment horizontal="left" vertical="top" wrapText="1"/>
    </xf>
    <xf numFmtId="16" fontId="28" fillId="0" borderId="17" xfId="2" quotePrefix="1" applyNumberFormat="1" applyFont="1" applyBorder="1" applyAlignment="1" applyProtection="1">
      <alignment horizontal="left" wrapText="1"/>
    </xf>
    <xf numFmtId="1" fontId="28" fillId="0" borderId="16" xfId="2" quotePrefix="1" applyNumberFormat="1" applyFont="1" applyBorder="1" applyAlignment="1" applyProtection="1">
      <alignment horizontal="left" vertical="top" wrapText="1"/>
    </xf>
    <xf numFmtId="1" fontId="28" fillId="0" borderId="0" xfId="2" quotePrefix="1" applyNumberFormat="1" applyFont="1" applyBorder="1" applyAlignment="1" applyProtection="1">
      <alignment horizontal="left" vertical="top" wrapText="1"/>
    </xf>
    <xf numFmtId="0" fontId="28" fillId="0" borderId="0" xfId="2" applyFont="1" applyBorder="1" applyAlignment="1" applyProtection="1">
      <alignment horizontal="left" vertical="top" wrapText="1"/>
    </xf>
    <xf numFmtId="2" fontId="27" fillId="5" borderId="0" xfId="2" applyNumberFormat="1" applyFont="1" applyFill="1" applyBorder="1" applyAlignment="1" applyProtection="1">
      <alignment horizontal="left" vertical="top"/>
    </xf>
    <xf numFmtId="2" fontId="27" fillId="5" borderId="0" xfId="2" applyNumberFormat="1" applyFont="1" applyFill="1" applyBorder="1" applyAlignment="1" applyProtection="1">
      <alignment horizontal="left" vertical="top" wrapText="1"/>
    </xf>
    <xf numFmtId="0" fontId="28" fillId="0" borderId="0" xfId="2" applyFont="1" applyBorder="1" applyAlignment="1" applyProtection="1">
      <alignment vertical="center"/>
    </xf>
    <xf numFmtId="0" fontId="28" fillId="5" borderId="1" xfId="2" applyFont="1" applyFill="1" applyBorder="1" applyAlignment="1" applyProtection="1">
      <alignment vertical="top" wrapText="1"/>
    </xf>
    <xf numFmtId="0" fontId="28" fillId="5" borderId="1" xfId="2" applyFont="1" applyFill="1" applyBorder="1" applyAlignment="1" applyProtection="1">
      <alignment horizontal="left" vertical="top"/>
    </xf>
    <xf numFmtId="0" fontId="27" fillId="0" borderId="11" xfId="2" applyFont="1" applyBorder="1" applyAlignment="1" applyProtection="1">
      <alignment horizontal="left" vertical="top" wrapText="1"/>
    </xf>
    <xf numFmtId="2" fontId="27" fillId="5" borderId="15" xfId="2" applyNumberFormat="1" applyFont="1" applyFill="1" applyBorder="1" applyAlignment="1" applyProtection="1">
      <alignment horizontal="left" vertical="top"/>
    </xf>
    <xf numFmtId="1" fontId="27" fillId="0" borderId="1" xfId="2" applyNumberFormat="1" applyFont="1" applyFill="1" applyBorder="1" applyAlignment="1" applyProtection="1">
      <alignment horizontal="center" vertical="center"/>
    </xf>
    <xf numFmtId="0" fontId="28" fillId="0" borderId="8" xfId="2" applyFont="1" applyBorder="1" applyAlignment="1" applyProtection="1">
      <alignment horizontal="left"/>
    </xf>
    <xf numFmtId="0" fontId="27" fillId="0" borderId="9" xfId="2" applyFont="1" applyFill="1" applyBorder="1" applyAlignment="1" applyProtection="1">
      <alignment horizontal="left" vertical="top" wrapText="1"/>
    </xf>
    <xf numFmtId="2" fontId="27" fillId="0" borderId="13" xfId="2" applyNumberFormat="1" applyFont="1" applyFill="1" applyBorder="1" applyAlignment="1" applyProtection="1">
      <alignment horizontal="center" vertical="center" wrapText="1"/>
    </xf>
    <xf numFmtId="0" fontId="28" fillId="0" borderId="5" xfId="2" applyFont="1" applyBorder="1" applyAlignment="1" applyProtection="1">
      <alignment horizontal="left"/>
    </xf>
    <xf numFmtId="2" fontId="27" fillId="0" borderId="16" xfId="2" applyNumberFormat="1" applyFont="1" applyFill="1" applyBorder="1" applyAlignment="1" applyProtection="1">
      <alignment horizontal="center" vertical="center" wrapText="1"/>
    </xf>
    <xf numFmtId="2" fontId="27" fillId="5" borderId="0" xfId="2" applyNumberFormat="1" applyFont="1" applyFill="1" applyBorder="1" applyAlignment="1" applyProtection="1">
      <alignment horizontal="center" vertical="center"/>
    </xf>
    <xf numFmtId="0" fontId="27" fillId="0" borderId="0" xfId="2" applyBorder="1" applyAlignment="1" applyProtection="1">
      <alignment horizontal="left"/>
    </xf>
    <xf numFmtId="0" fontId="27" fillId="0" borderId="0" xfId="2" applyFont="1" applyBorder="1" applyAlignment="1" applyProtection="1">
      <alignment horizontal="right"/>
    </xf>
    <xf numFmtId="0" fontId="38" fillId="0" borderId="0" xfId="2" applyFont="1" applyFill="1" applyBorder="1" applyAlignment="1" applyProtection="1">
      <alignment horizontal="right"/>
    </xf>
    <xf numFmtId="2" fontId="27" fillId="5" borderId="0" xfId="2" applyNumberFormat="1" applyFont="1" applyFill="1" applyBorder="1" applyAlignment="1" applyProtection="1">
      <alignment horizontal="center"/>
    </xf>
    <xf numFmtId="0" fontId="28" fillId="0" borderId="0" xfId="2" applyFont="1" applyBorder="1" applyProtection="1"/>
    <xf numFmtId="0" fontId="28" fillId="0" borderId="0" xfId="2" applyFont="1" applyBorder="1" applyAlignment="1" applyProtection="1">
      <alignment horizontal="right"/>
    </xf>
    <xf numFmtId="0" fontId="28" fillId="0" borderId="0" xfId="2" applyFont="1"/>
    <xf numFmtId="0" fontId="28" fillId="0" borderId="0" xfId="2" applyFont="1" applyBorder="1" applyAlignment="1" applyProtection="1">
      <alignment horizontal="right" vertical="top"/>
    </xf>
    <xf numFmtId="2" fontId="27" fillId="5" borderId="0" xfId="2" applyNumberFormat="1" applyFont="1" applyFill="1" applyBorder="1" applyAlignment="1" applyProtection="1">
      <alignment horizontal="left"/>
    </xf>
    <xf numFmtId="0" fontId="27" fillId="5" borderId="0" xfId="2" applyFill="1" applyBorder="1" applyProtection="1"/>
    <xf numFmtId="0" fontId="28" fillId="0" borderId="14" xfId="2" applyFont="1" applyBorder="1" applyAlignment="1" applyProtection="1">
      <alignment vertical="top"/>
    </xf>
    <xf numFmtId="0" fontId="27" fillId="5" borderId="1" xfId="2" applyFont="1" applyFill="1" applyBorder="1" applyAlignment="1" applyProtection="1">
      <alignment horizontal="center" vertical="center"/>
    </xf>
    <xf numFmtId="0" fontId="27" fillId="5" borderId="5" xfId="2" applyFont="1" applyFill="1" applyBorder="1" applyAlignment="1" applyProtection="1">
      <alignment horizontal="center" vertical="center"/>
    </xf>
    <xf numFmtId="0" fontId="27" fillId="5" borderId="7" xfId="2" applyFont="1" applyFill="1" applyBorder="1" applyAlignment="1" applyProtection="1">
      <alignment horizontal="center" vertical="center"/>
    </xf>
    <xf numFmtId="0" fontId="28" fillId="0" borderId="8" xfId="2" applyFont="1" applyBorder="1" applyAlignment="1" applyProtection="1">
      <alignment vertical="top"/>
    </xf>
    <xf numFmtId="0" fontId="27" fillId="5" borderId="8" xfId="2" applyFont="1" applyFill="1" applyBorder="1" applyAlignment="1" applyProtection="1">
      <alignment horizontal="center" vertical="center"/>
    </xf>
    <xf numFmtId="0" fontId="27" fillId="5" borderId="9" xfId="2" applyFont="1" applyFill="1" applyBorder="1" applyAlignment="1" applyProtection="1">
      <alignment horizontal="center" vertical="center"/>
    </xf>
    <xf numFmtId="2" fontId="27" fillId="5" borderId="13" xfId="2" applyNumberFormat="1" applyFont="1" applyFill="1" applyBorder="1" applyAlignment="1" applyProtection="1">
      <alignment horizontal="left" vertical="top"/>
    </xf>
    <xf numFmtId="0" fontId="27" fillId="5" borderId="13" xfId="2" applyFont="1" applyFill="1" applyBorder="1" applyAlignment="1" applyProtection="1">
      <alignment horizontal="center" vertical="center"/>
    </xf>
    <xf numFmtId="0" fontId="28" fillId="0" borderId="1" xfId="2" applyFont="1" applyBorder="1" applyAlignment="1" applyProtection="1">
      <alignment vertical="top" wrapText="1"/>
    </xf>
    <xf numFmtId="2" fontId="27" fillId="5" borderId="16" xfId="2" applyNumberFormat="1" applyFont="1" applyFill="1" applyBorder="1" applyAlignment="1" applyProtection="1">
      <alignment horizontal="left" vertical="top"/>
    </xf>
    <xf numFmtId="0" fontId="27" fillId="5" borderId="16" xfId="2" applyFont="1" applyFill="1" applyBorder="1" applyAlignment="1" applyProtection="1">
      <alignment horizontal="center" vertical="center"/>
    </xf>
    <xf numFmtId="0" fontId="28" fillId="0" borderId="0" xfId="2" applyFont="1" applyBorder="1" applyAlignment="1" applyProtection="1">
      <alignment vertical="top" wrapText="1"/>
    </xf>
    <xf numFmtId="0" fontId="27" fillId="5" borderId="0" xfId="2" applyFont="1" applyFill="1" applyBorder="1" applyAlignment="1" applyProtection="1">
      <alignment horizontal="center" vertical="center"/>
    </xf>
    <xf numFmtId="0" fontId="28" fillId="0" borderId="0" xfId="2" applyFont="1" applyBorder="1" applyAlignment="1" applyProtection="1">
      <alignment vertical="top"/>
    </xf>
    <xf numFmtId="0" fontId="27" fillId="0" borderId="0" xfId="2" applyFont="1" applyFill="1" applyBorder="1" applyAlignment="1" applyProtection="1">
      <alignment horizontal="right" vertical="top"/>
    </xf>
    <xf numFmtId="0" fontId="27" fillId="5" borderId="0" xfId="2" applyFont="1" applyFill="1" applyBorder="1" applyProtection="1"/>
    <xf numFmtId="0" fontId="27" fillId="0" borderId="6" xfId="2" applyFont="1" applyBorder="1" applyProtection="1"/>
    <xf numFmtId="0" fontId="28" fillId="0" borderId="5" xfId="2" applyFont="1" applyBorder="1" applyAlignment="1" applyProtection="1">
      <alignment vertical="top"/>
    </xf>
    <xf numFmtId="0" fontId="27" fillId="5" borderId="15" xfId="2" applyFont="1" applyFill="1" applyBorder="1" applyAlignment="1" applyProtection="1">
      <alignment horizontal="center" vertical="center"/>
    </xf>
    <xf numFmtId="0" fontId="27" fillId="5" borderId="12" xfId="2" applyFont="1" applyFill="1" applyBorder="1" applyAlignment="1" applyProtection="1">
      <alignment horizontal="center" vertical="center"/>
    </xf>
    <xf numFmtId="0" fontId="28" fillId="0" borderId="8" xfId="2" applyFont="1" applyBorder="1" applyAlignment="1" applyProtection="1">
      <alignment horizontal="right" vertical="top"/>
    </xf>
    <xf numFmtId="0" fontId="39" fillId="0" borderId="1" xfId="2" applyFont="1" applyFill="1" applyBorder="1" applyAlignment="1">
      <alignment vertical="center" wrapText="1" readingOrder="1"/>
    </xf>
    <xf numFmtId="0" fontId="39" fillId="0" borderId="1" xfId="2" applyFont="1" applyFill="1" applyBorder="1" applyAlignment="1">
      <alignment horizontal="center" vertical="center" wrapText="1" readingOrder="1"/>
    </xf>
    <xf numFmtId="0" fontId="39" fillId="0" borderId="1" xfId="2" applyFont="1" applyFill="1" applyBorder="1" applyAlignment="1">
      <alignment horizontal="left" vertical="center" wrapText="1" readingOrder="1"/>
    </xf>
    <xf numFmtId="2" fontId="39" fillId="0" borderId="1" xfId="3" applyNumberFormat="1" applyFont="1" applyFill="1" applyBorder="1" applyAlignment="1">
      <alignment horizontal="right" vertical="center" wrapText="1" readingOrder="1"/>
    </xf>
    <xf numFmtId="0" fontId="28" fillId="0" borderId="1" xfId="2" applyFont="1" applyBorder="1" applyAlignment="1" applyProtection="1">
      <alignment horizontal="left" wrapText="1"/>
    </xf>
    <xf numFmtId="0" fontId="27" fillId="0" borderId="4" xfId="2" applyFont="1" applyFill="1" applyBorder="1" applyAlignment="1" applyProtection="1">
      <alignment horizontal="center" vertical="center"/>
    </xf>
    <xf numFmtId="0" fontId="27" fillId="0" borderId="0" xfId="2" applyFont="1" applyBorder="1" applyAlignment="1" applyProtection="1">
      <alignment vertical="top"/>
    </xf>
    <xf numFmtId="0" fontId="32" fillId="0" borderId="0" xfId="2" applyFont="1" applyFill="1" applyBorder="1" applyProtection="1"/>
    <xf numFmtId="2" fontId="28" fillId="0" borderId="0" xfId="2" applyNumberFormat="1" applyFont="1" applyFill="1" applyBorder="1" applyAlignment="1" applyProtection="1">
      <alignment horizontal="right" vertical="top"/>
    </xf>
    <xf numFmtId="165" fontId="27" fillId="0" borderId="0" xfId="2" applyNumberFormat="1" applyFont="1" applyFill="1" applyBorder="1" applyAlignment="1" applyProtection="1">
      <alignment horizontal="right" vertical="top"/>
    </xf>
    <xf numFmtId="0" fontId="28" fillId="0" borderId="13" xfId="2" applyNumberFormat="1" applyFont="1" applyBorder="1" applyAlignment="1" applyProtection="1">
      <alignment horizontal="left" vertical="top" wrapText="1"/>
    </xf>
    <xf numFmtId="0" fontId="27" fillId="0" borderId="3" xfId="2" applyFill="1" applyBorder="1" applyProtection="1"/>
    <xf numFmtId="0" fontId="27" fillId="0" borderId="3" xfId="2" applyFill="1" applyBorder="1" applyAlignment="1" applyProtection="1">
      <alignment horizontal="left"/>
    </xf>
    <xf numFmtId="0" fontId="27" fillId="0" borderId="4" xfId="2" applyFill="1" applyBorder="1" applyProtection="1"/>
    <xf numFmtId="0" fontId="27" fillId="0" borderId="8" xfId="2" applyFill="1" applyBorder="1" applyProtection="1"/>
    <xf numFmtId="0" fontId="27" fillId="0" borderId="0" xfId="2" applyFill="1" applyBorder="1" applyAlignment="1" applyProtection="1">
      <alignment horizontal="left"/>
    </xf>
    <xf numFmtId="0" fontId="27" fillId="0" borderId="9" xfId="2" applyFill="1" applyBorder="1" applyProtection="1"/>
    <xf numFmtId="0" fontId="28" fillId="0" borderId="0" xfId="2" applyFont="1" applyFill="1" applyBorder="1" applyAlignment="1" applyProtection="1">
      <alignment vertical="top"/>
    </xf>
    <xf numFmtId="0" fontId="28" fillId="0" borderId="0" xfId="2" applyFont="1" applyFill="1" applyBorder="1" applyAlignment="1" applyProtection="1">
      <alignment horizontal="left"/>
    </xf>
    <xf numFmtId="0" fontId="28" fillId="0" borderId="0" xfId="2" applyFont="1" applyFill="1" applyBorder="1" applyProtection="1"/>
    <xf numFmtId="0" fontId="28" fillId="0" borderId="0" xfId="2" applyFont="1" applyFill="1" applyBorder="1" applyAlignment="1" applyProtection="1">
      <alignment horizontal="right" vertical="top"/>
    </xf>
    <xf numFmtId="0" fontId="27" fillId="0" borderId="5" xfId="2" applyFill="1" applyBorder="1" applyProtection="1"/>
    <xf numFmtId="0" fontId="27" fillId="0" borderId="6" xfId="2" applyFill="1" applyBorder="1" applyProtection="1"/>
    <xf numFmtId="0" fontId="28" fillId="0" borderId="6" xfId="2" applyFont="1" applyFill="1" applyBorder="1" applyAlignment="1" applyProtection="1">
      <alignment vertical="top"/>
    </xf>
    <xf numFmtId="0" fontId="27" fillId="0" borderId="6" xfId="2" applyFill="1" applyBorder="1" applyAlignment="1" applyProtection="1">
      <alignment horizontal="left"/>
    </xf>
    <xf numFmtId="0" fontId="28" fillId="0" borderId="6" xfId="2" applyFont="1" applyFill="1" applyBorder="1" applyProtection="1"/>
    <xf numFmtId="0" fontId="28" fillId="0" borderId="6" xfId="2" applyFont="1" applyFill="1" applyBorder="1" applyAlignment="1" applyProtection="1">
      <alignment horizontal="right" vertical="top"/>
    </xf>
    <xf numFmtId="0" fontId="28" fillId="0" borderId="7" xfId="2" applyFont="1" applyFill="1" applyBorder="1" applyAlignment="1" applyProtection="1">
      <alignment horizontal="left" vertical="top" wrapText="1"/>
    </xf>
    <xf numFmtId="0" fontId="28" fillId="0" borderId="14" xfId="2" applyFont="1" applyFill="1" applyBorder="1" applyProtection="1"/>
    <xf numFmtId="0" fontId="28" fillId="0" borderId="0" xfId="2" applyFont="1" applyFill="1" applyBorder="1" applyAlignment="1" applyProtection="1">
      <alignment horizontal="center" wrapText="1"/>
    </xf>
    <xf numFmtId="0" fontId="34" fillId="0" borderId="0" xfId="2" applyFont="1" applyBorder="1" applyAlignment="1" applyProtection="1">
      <alignment horizontal="left" vertical="top"/>
    </xf>
    <xf numFmtId="0" fontId="34" fillId="0" borderId="0" xfId="2" applyFont="1" applyBorder="1" applyAlignment="1" applyProtection="1">
      <alignment vertical="top"/>
    </xf>
    <xf numFmtId="0" fontId="5" fillId="0" borderId="1" xfId="0" applyFont="1" applyBorder="1" applyAlignment="1" applyProtection="1">
      <alignment horizontal="left" vertical="top" wrapText="1"/>
    </xf>
    <xf numFmtId="0" fontId="28"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6"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6"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2"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8" fillId="5" borderId="0" xfId="2" applyFont="1" applyFill="1" applyProtection="1"/>
    <xf numFmtId="0" fontId="27" fillId="5" borderId="0" xfId="2" applyFill="1" applyProtection="1"/>
    <xf numFmtId="0" fontId="29" fillId="5" borderId="0" xfId="2" applyFont="1" applyFill="1" applyAlignment="1" applyProtection="1">
      <alignment horizontal="center" vertical="top"/>
    </xf>
    <xf numFmtId="0" fontId="27" fillId="5" borderId="0" xfId="2" applyFill="1" applyAlignment="1" applyProtection="1">
      <alignment wrapText="1"/>
    </xf>
    <xf numFmtId="0" fontId="27" fillId="0" borderId="0" xfId="2" applyAlignment="1" applyProtection="1">
      <alignment wrapText="1"/>
    </xf>
    <xf numFmtId="0" fontId="27" fillId="5" borderId="0" xfId="2" applyFont="1" applyFill="1" applyBorder="1" applyAlignment="1" applyProtection="1">
      <alignment horizontal="center" vertical="top" wrapText="1"/>
    </xf>
    <xf numFmtId="2" fontId="27" fillId="5" borderId="1" xfId="2" applyNumberFormat="1" applyFont="1" applyFill="1" applyBorder="1" applyAlignment="1" applyProtection="1">
      <alignment horizontal="center" vertical="top"/>
    </xf>
    <xf numFmtId="0" fontId="27" fillId="5" borderId="1" xfId="2" applyFill="1" applyBorder="1" applyProtection="1"/>
    <xf numFmtId="0" fontId="27" fillId="5" borderId="1" xfId="2" applyFont="1" applyFill="1" applyBorder="1" applyProtection="1"/>
    <xf numFmtId="0" fontId="28" fillId="5" borderId="1" xfId="2" applyFont="1" applyFill="1" applyBorder="1" applyProtection="1"/>
    <xf numFmtId="2" fontId="27" fillId="5" borderId="1" xfId="2" applyNumberFormat="1" applyFont="1" applyFill="1" applyBorder="1" applyAlignment="1" applyProtection="1">
      <alignment horizontal="center" vertical="center"/>
    </xf>
    <xf numFmtId="2" fontId="28" fillId="5" borderId="1" xfId="2" applyNumberFormat="1" applyFont="1" applyFill="1" applyBorder="1" applyAlignment="1" applyProtection="1">
      <alignment horizontal="left" vertical="top"/>
    </xf>
    <xf numFmtId="2" fontId="27" fillId="5" borderId="1" xfId="2" applyNumberFormat="1" applyFill="1" applyBorder="1" applyProtection="1"/>
    <xf numFmtId="166" fontId="27" fillId="0" borderId="0" xfId="2" applyNumberFormat="1" applyProtection="1"/>
    <xf numFmtId="0" fontId="36" fillId="5" borderId="1" xfId="2" applyFont="1" applyFill="1" applyBorder="1" applyAlignment="1" applyProtection="1">
      <alignment vertical="center"/>
    </xf>
    <xf numFmtId="0" fontId="36" fillId="5" borderId="1" xfId="2" applyFont="1" applyFill="1" applyBorder="1" applyAlignment="1" applyProtection="1">
      <alignment horizontal="right" vertical="center"/>
    </xf>
    <xf numFmtId="0" fontId="27" fillId="5" borderId="0" xfId="2" applyFont="1" applyFill="1" applyProtection="1"/>
    <xf numFmtId="0" fontId="27" fillId="0" borderId="0" xfId="2" applyFont="1" applyProtection="1"/>
    <xf numFmtId="2" fontId="36" fillId="5" borderId="1" xfId="2" applyNumberFormat="1" applyFont="1" applyFill="1" applyBorder="1" applyAlignment="1" applyProtection="1">
      <alignment horizontal="right" vertical="center"/>
    </xf>
    <xf numFmtId="1" fontId="36" fillId="5" borderId="1" xfId="2" applyNumberFormat="1" applyFont="1" applyFill="1" applyBorder="1" applyAlignment="1" applyProtection="1">
      <alignment horizontal="right" vertical="center"/>
    </xf>
    <xf numFmtId="0" fontId="37" fillId="5" borderId="1" xfId="2" applyFont="1" applyFill="1" applyBorder="1" applyAlignment="1" applyProtection="1">
      <alignment vertical="top" wrapText="1"/>
    </xf>
    <xf numFmtId="0" fontId="27" fillId="5" borderId="1" xfId="2" applyFill="1" applyBorder="1" applyAlignment="1" applyProtection="1">
      <alignment horizontal="right" vertical="top"/>
    </xf>
    <xf numFmtId="165" fontId="36" fillId="5" borderId="1" xfId="2" applyNumberFormat="1" applyFont="1" applyFill="1" applyBorder="1" applyAlignment="1" applyProtection="1">
      <alignment horizontal="right" vertical="top"/>
    </xf>
    <xf numFmtId="0" fontId="36" fillId="5" borderId="0" xfId="2" applyFont="1" applyFill="1" applyBorder="1" applyAlignment="1" applyProtection="1">
      <alignment horizontal="right" vertical="center"/>
    </xf>
    <xf numFmtId="0" fontId="27" fillId="5" borderId="1" xfId="2" applyFill="1" applyBorder="1" applyAlignment="1" applyProtection="1">
      <alignment vertical="top"/>
    </xf>
    <xf numFmtId="0" fontId="36" fillId="5" borderId="1" xfId="2" applyFont="1" applyFill="1" applyBorder="1" applyAlignment="1" applyProtection="1">
      <alignment horizontal="right" vertical="top"/>
    </xf>
    <xf numFmtId="0" fontId="37" fillId="5" borderId="0" xfId="2" applyFont="1" applyFill="1" applyBorder="1" applyAlignment="1" applyProtection="1">
      <alignment vertical="top" wrapText="1"/>
    </xf>
    <xf numFmtId="0" fontId="27" fillId="5" borderId="0" xfId="2" quotePrefix="1" applyFill="1" applyProtection="1"/>
    <xf numFmtId="2" fontId="28" fillId="5" borderId="0" xfId="2" applyNumberFormat="1" applyFont="1" applyFill="1" applyBorder="1" applyProtection="1"/>
    <xf numFmtId="165" fontId="36" fillId="5" borderId="0" xfId="2" applyNumberFormat="1" applyFont="1" applyFill="1" applyBorder="1" applyAlignment="1" applyProtection="1">
      <alignment horizontal="right" vertical="center"/>
    </xf>
    <xf numFmtId="0" fontId="27" fillId="5" borderId="0" xfId="2" applyFill="1" applyBorder="1" applyAlignment="1" applyProtection="1">
      <alignment vertical="top"/>
    </xf>
    <xf numFmtId="0" fontId="28" fillId="0" borderId="0" xfId="2" applyFont="1" applyProtection="1"/>
    <xf numFmtId="0" fontId="28" fillId="5" borderId="0" xfId="2" applyFont="1" applyFill="1" applyAlignment="1" applyProtection="1">
      <alignment horizontal="right"/>
    </xf>
    <xf numFmtId="2" fontId="27" fillId="5" borderId="0" xfId="2" applyNumberFormat="1" applyFont="1" applyFill="1" applyBorder="1" applyAlignment="1" applyProtection="1">
      <alignment horizontal="center" vertical="top"/>
    </xf>
    <xf numFmtId="0" fontId="28" fillId="5" borderId="14" xfId="2" applyFont="1" applyFill="1" applyBorder="1" applyProtection="1"/>
    <xf numFmtId="0" fontId="27" fillId="5" borderId="3" xfId="2" applyFill="1" applyBorder="1" applyAlignment="1" applyProtection="1">
      <alignment horizontal="left"/>
    </xf>
    <xf numFmtId="0" fontId="27" fillId="5" borderId="3" xfId="2" applyFill="1" applyBorder="1" applyProtection="1"/>
    <xf numFmtId="0" fontId="27" fillId="5" borderId="4" xfId="2" applyFill="1" applyBorder="1" applyProtection="1"/>
    <xf numFmtId="0" fontId="27" fillId="5" borderId="9" xfId="2" applyFont="1" applyFill="1" applyBorder="1" applyAlignment="1" applyProtection="1">
      <alignment horizontal="left" vertical="top" wrapText="1"/>
    </xf>
    <xf numFmtId="0" fontId="27" fillId="5" borderId="8" xfId="2" applyFill="1" applyBorder="1" applyProtection="1"/>
    <xf numFmtId="0" fontId="27" fillId="5" borderId="0" xfId="2" applyFill="1" applyBorder="1" applyAlignment="1" applyProtection="1">
      <alignment horizontal="left"/>
    </xf>
    <xf numFmtId="0" fontId="27" fillId="5" borderId="9" xfId="2" applyFill="1" applyBorder="1" applyProtection="1"/>
    <xf numFmtId="0" fontId="27" fillId="5" borderId="0" xfId="2" applyFill="1" applyBorder="1" applyAlignment="1" applyProtection="1">
      <alignment horizontal="right"/>
    </xf>
    <xf numFmtId="0" fontId="27" fillId="5" borderId="5" xfId="2" applyFill="1" applyBorder="1" applyProtection="1"/>
    <xf numFmtId="0" fontId="27" fillId="5" borderId="6" xfId="2" applyFill="1" applyBorder="1" applyAlignment="1" applyProtection="1">
      <alignment horizontal="left"/>
    </xf>
    <xf numFmtId="0" fontId="27" fillId="5" borderId="11" xfId="2" applyFill="1" applyBorder="1" applyAlignment="1" applyProtection="1">
      <alignment vertical="top"/>
    </xf>
    <xf numFmtId="0" fontId="27" fillId="5" borderId="6" xfId="2" applyFill="1" applyBorder="1" applyProtection="1"/>
    <xf numFmtId="0" fontId="27" fillId="5" borderId="7" xfId="2" applyFill="1" applyBorder="1" applyProtection="1"/>
    <xf numFmtId="0" fontId="27" fillId="0" borderId="0" xfId="2" applyFill="1" applyAlignment="1" applyProtection="1">
      <alignment vertical="top"/>
    </xf>
    <xf numFmtId="0" fontId="27" fillId="0" borderId="0" xfId="2" applyFill="1" applyAlignment="1" applyProtection="1">
      <alignment horizontal="left" vertical="top"/>
    </xf>
    <xf numFmtId="0" fontId="27" fillId="0" borderId="0" xfId="2" applyFill="1" applyAlignment="1" applyProtection="1">
      <alignment horizontal="left"/>
    </xf>
    <xf numFmtId="0" fontId="27" fillId="0" borderId="0" xfId="2" applyAlignment="1" applyProtection="1">
      <alignment vertical="top"/>
    </xf>
    <xf numFmtId="0" fontId="27" fillId="0" borderId="0" xfId="2" applyAlignment="1" applyProtection="1">
      <alignment horizontal="left" vertical="top"/>
    </xf>
    <xf numFmtId="0" fontId="0" fillId="0" borderId="0" xfId="0" quotePrefix="1" applyProtection="1"/>
    <xf numFmtId="0" fontId="0" fillId="0" borderId="0" xfId="0" applyFont="1" applyAlignment="1" applyProtection="1">
      <alignment horizontal="left" vertical="top" wrapText="1"/>
    </xf>
    <xf numFmtId="0" fontId="13" fillId="0" borderId="0" xfId="0" applyFont="1" applyAlignment="1" applyProtection="1">
      <alignment horizontal="left" vertical="top" wrapText="1"/>
    </xf>
    <xf numFmtId="0" fontId="43"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7" fillId="0" borderId="6" xfId="2" applyFont="1" applyBorder="1" applyAlignment="1" applyProtection="1">
      <alignment horizontal="left" vertical="top" wrapText="1"/>
    </xf>
    <xf numFmtId="0" fontId="27" fillId="5" borderId="6" xfId="2" applyFill="1" applyBorder="1" applyAlignment="1" applyProtection="1">
      <alignment vertical="top"/>
    </xf>
    <xf numFmtId="0" fontId="46" fillId="0" borderId="1" xfId="2" applyFont="1" applyBorder="1" applyAlignment="1" applyProtection="1">
      <alignment horizontal="left" vertical="top"/>
    </xf>
    <xf numFmtId="0" fontId="45" fillId="0" borderId="1" xfId="2" applyFont="1" applyBorder="1" applyAlignment="1" applyProtection="1">
      <alignment horizontal="left" vertical="top" wrapText="1"/>
    </xf>
    <xf numFmtId="0" fontId="27" fillId="0" borderId="0" xfId="2" applyFont="1" applyFill="1" applyBorder="1" applyAlignment="1" applyProtection="1">
      <alignment vertical="top" wrapText="1"/>
    </xf>
    <xf numFmtId="0" fontId="27" fillId="0" borderId="0" xfId="2" applyFont="1" applyBorder="1" applyAlignment="1" applyProtection="1">
      <alignment vertical="top" wrapText="1"/>
    </xf>
    <xf numFmtId="0" fontId="42" fillId="2" borderId="3" xfId="2" applyFont="1" applyFill="1" applyBorder="1" applyAlignment="1" applyProtection="1">
      <alignment vertical="top" wrapText="1"/>
    </xf>
    <xf numFmtId="0" fontId="28" fillId="2" borderId="3" xfId="2" applyFont="1" applyFill="1" applyBorder="1" applyAlignment="1" applyProtection="1">
      <alignment vertical="top" wrapText="1"/>
    </xf>
    <xf numFmtId="0" fontId="28" fillId="2" borderId="0" xfId="2" applyFont="1" applyFill="1" applyBorder="1" applyAlignment="1" applyProtection="1">
      <alignment vertical="top" wrapText="1"/>
    </xf>
    <xf numFmtId="0" fontId="28" fillId="2" borderId="9" xfId="2" applyFont="1" applyFill="1" applyBorder="1" applyAlignment="1" applyProtection="1">
      <alignment vertical="top" wrapText="1"/>
    </xf>
    <xf numFmtId="0" fontId="30" fillId="5" borderId="0" xfId="2" applyFont="1" applyFill="1" applyAlignment="1" applyProtection="1">
      <alignment horizontal="center" wrapText="1"/>
    </xf>
    <xf numFmtId="0" fontId="28"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7" fillId="5" borderId="0" xfId="2" applyFont="1" applyFill="1" applyBorder="1" applyAlignment="1" applyProtection="1">
      <alignment vertical="top" wrapText="1"/>
    </xf>
    <xf numFmtId="0" fontId="27" fillId="5" borderId="8" xfId="2" applyFont="1" applyFill="1" applyBorder="1" applyAlignment="1" applyProtection="1">
      <alignment horizontal="left"/>
    </xf>
    <xf numFmtId="0" fontId="27" fillId="5" borderId="9" xfId="2" applyFont="1" applyFill="1" applyBorder="1" applyAlignment="1" applyProtection="1">
      <alignment horizontal="left" wrapText="1"/>
    </xf>
    <xf numFmtId="0" fontId="27" fillId="3" borderId="1" xfId="2" applyFont="1" applyFill="1" applyBorder="1" applyAlignment="1" applyProtection="1">
      <alignment vertical="top" wrapText="1"/>
      <protection hidden="1"/>
    </xf>
    <xf numFmtId="0" fontId="27" fillId="3" borderId="1" xfId="2" applyFont="1" applyFill="1" applyBorder="1" applyAlignment="1" applyProtection="1">
      <alignment horizontal="center" vertical="center"/>
      <protection hidden="1"/>
    </xf>
    <xf numFmtId="2" fontId="27" fillId="3" borderId="1" xfId="2" applyNumberFormat="1" applyFont="1" applyFill="1" applyBorder="1" applyAlignment="1" applyProtection="1">
      <alignment horizontal="center" vertical="center"/>
      <protection hidden="1"/>
    </xf>
    <xf numFmtId="0" fontId="27" fillId="0" borderId="0" xfId="2" applyProtection="1">
      <protection hidden="1"/>
    </xf>
    <xf numFmtId="2" fontId="28" fillId="3" borderId="1" xfId="2" applyNumberFormat="1" applyFont="1" applyFill="1" applyBorder="1" applyAlignment="1" applyProtection="1">
      <alignment horizontal="center" vertical="center"/>
      <protection hidden="1"/>
    </xf>
    <xf numFmtId="2" fontId="27" fillId="5" borderId="1" xfId="2" applyNumberFormat="1" applyFont="1" applyFill="1" applyBorder="1" applyAlignment="1" applyProtection="1">
      <alignment horizontal="left" vertical="top"/>
      <protection hidden="1"/>
    </xf>
    <xf numFmtId="0" fontId="28" fillId="5" borderId="1" xfId="2" applyFont="1" applyFill="1" applyBorder="1" applyAlignment="1" applyProtection="1">
      <alignment vertical="top" wrapText="1"/>
      <protection hidden="1"/>
    </xf>
    <xf numFmtId="0" fontId="28" fillId="5" borderId="1" xfId="2" applyFont="1" applyFill="1" applyBorder="1" applyAlignment="1" applyProtection="1">
      <alignment horizontal="left" vertical="top"/>
      <protection hidden="1"/>
    </xf>
    <xf numFmtId="0" fontId="27" fillId="3" borderId="12" xfId="2" applyFont="1" applyFill="1" applyBorder="1" applyAlignment="1" applyProtection="1">
      <alignment horizontal="center" vertical="center"/>
      <protection hidden="1"/>
    </xf>
    <xf numFmtId="0" fontId="27" fillId="3" borderId="7" xfId="2" applyFont="1" applyFill="1" applyBorder="1" applyAlignment="1" applyProtection="1">
      <alignment horizontal="center" vertical="center"/>
      <protection hidden="1"/>
    </xf>
    <xf numFmtId="0" fontId="27" fillId="5" borderId="6" xfId="2" applyFont="1" applyFill="1" applyBorder="1" applyAlignment="1" applyProtection="1">
      <alignment horizontal="center" vertical="center"/>
      <protection hidden="1"/>
    </xf>
    <xf numFmtId="165" fontId="27" fillId="3" borderId="1" xfId="2" applyNumberFormat="1" applyFont="1" applyFill="1" applyBorder="1" applyAlignment="1" applyProtection="1">
      <alignment horizontal="center" vertical="top"/>
      <protection hidden="1"/>
    </xf>
    <xf numFmtId="0" fontId="28" fillId="0" borderId="1" xfId="2" applyFont="1" applyBorder="1" applyAlignment="1" applyProtection="1">
      <alignment horizontal="left" vertical="top" wrapText="1"/>
      <protection hidden="1"/>
    </xf>
    <xf numFmtId="0" fontId="28" fillId="5" borderId="1" xfId="2" applyFont="1" applyFill="1" applyBorder="1" applyAlignment="1" applyProtection="1">
      <alignment wrapText="1"/>
      <protection hidden="1"/>
    </xf>
    <xf numFmtId="0" fontId="28" fillId="3" borderId="1" xfId="2" applyFont="1" applyFill="1" applyBorder="1" applyAlignment="1" applyProtection="1">
      <alignment horizontal="center" vertical="center"/>
      <protection hidden="1"/>
    </xf>
    <xf numFmtId="0" fontId="28"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8"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2" fillId="0" borderId="3" xfId="0" applyFont="1" applyFill="1" applyBorder="1" applyAlignment="1" applyProtection="1">
      <alignment horizontal="left" vertical="center" wrapText="1"/>
    </xf>
    <xf numFmtId="49" fontId="52" fillId="0" borderId="3" xfId="0" applyNumberFormat="1" applyFont="1" applyFill="1" applyBorder="1" applyAlignment="1" applyProtection="1">
      <alignment horizontal="center" vertical="center"/>
    </xf>
    <xf numFmtId="0" fontId="52" fillId="0" borderId="3" xfId="0" applyFont="1" applyBorder="1" applyAlignment="1" applyProtection="1">
      <alignment horizontal="left" vertical="center" wrapText="1"/>
    </xf>
    <xf numFmtId="0" fontId="52"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2" fillId="0" borderId="0" xfId="0" applyNumberFormat="1" applyFont="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2"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0" fillId="0" borderId="0" xfId="0" applyBorder="1" applyAlignment="1" applyProtection="1">
      <alignment horizontal="left" vertical="center" wrapText="1"/>
    </xf>
    <xf numFmtId="0" fontId="29" fillId="0" borderId="0" xfId="0" applyFont="1" applyAlignment="1" applyProtection="1">
      <alignment horizontal="left" vertical="top"/>
    </xf>
    <xf numFmtId="0" fontId="38" fillId="0" borderId="0" xfId="0" applyFont="1" applyProtection="1"/>
    <xf numFmtId="0" fontId="38" fillId="0" borderId="0" xfId="0" applyFont="1" applyAlignment="1" applyProtection="1">
      <alignment horizontal="left" indent="3"/>
    </xf>
    <xf numFmtId="0" fontId="38" fillId="0" borderId="0" xfId="0" applyFont="1" applyAlignment="1" applyProtection="1"/>
    <xf numFmtId="0" fontId="29" fillId="0" borderId="0" xfId="0" applyFont="1" applyBorder="1" applyAlignment="1" applyProtection="1">
      <alignment horizontal="left" wrapText="1"/>
    </xf>
    <xf numFmtId="0" fontId="38" fillId="0" borderId="0" xfId="0" applyFont="1" applyBorder="1" applyAlignment="1" applyProtection="1">
      <alignment horizontal="left"/>
    </xf>
    <xf numFmtId="0" fontId="29" fillId="0" borderId="0" xfId="0" applyFont="1" applyAlignment="1" applyProtection="1">
      <alignment horizontal="left"/>
    </xf>
    <xf numFmtId="0" fontId="29" fillId="0" borderId="0" xfId="0" applyFont="1" applyAlignment="1" applyProtection="1"/>
    <xf numFmtId="0" fontId="38" fillId="2" borderId="1" xfId="0" applyFont="1" applyFill="1" applyBorder="1" applyAlignment="1" applyProtection="1">
      <alignment horizontal="center"/>
    </xf>
    <xf numFmtId="0" fontId="38" fillId="2" borderId="1" xfId="0" applyFont="1" applyFill="1" applyBorder="1" applyAlignment="1" applyProtection="1">
      <alignment vertical="center"/>
    </xf>
    <xf numFmtId="49" fontId="38" fillId="2" borderId="1" xfId="0" applyNumberFormat="1" applyFont="1" applyFill="1" applyBorder="1" applyAlignment="1" applyProtection="1">
      <alignment vertical="center"/>
    </xf>
    <xf numFmtId="0" fontId="46" fillId="0" borderId="0" xfId="0" applyFont="1" applyProtection="1"/>
    <xf numFmtId="0" fontId="38" fillId="0" borderId="0" xfId="0" applyFont="1" applyBorder="1" applyAlignment="1" applyProtection="1">
      <alignment horizontal="left" vertical="center" wrapText="1"/>
    </xf>
    <xf numFmtId="0" fontId="52" fillId="0" borderId="0" xfId="0" applyFont="1" applyAlignment="1" applyProtection="1">
      <alignment vertical="top"/>
    </xf>
    <xf numFmtId="0" fontId="57" fillId="0" borderId="0" xfId="0" applyFont="1" applyAlignment="1">
      <alignment vertical="center"/>
    </xf>
    <xf numFmtId="0" fontId="57" fillId="0" borderId="0" xfId="0" applyFont="1" applyAlignment="1">
      <alignment horizontal="left" vertical="center" indent="4"/>
    </xf>
    <xf numFmtId="0" fontId="52" fillId="0" borderId="0" xfId="0" applyFont="1" applyAlignment="1" applyProtection="1">
      <alignment horizontal="left" wrapText="1"/>
    </xf>
    <xf numFmtId="0" fontId="52" fillId="0" borderId="0" xfId="0" applyFont="1" applyAlignment="1" applyProtection="1">
      <alignment wrapText="1"/>
    </xf>
    <xf numFmtId="0" fontId="0" fillId="0" borderId="0" xfId="0" applyFill="1" applyBorder="1" applyAlignment="1" applyProtection="1">
      <alignment vertical="center" wrapText="1"/>
    </xf>
    <xf numFmtId="0" fontId="10" fillId="0" borderId="0" xfId="0" applyFont="1" applyFill="1" applyBorder="1" applyAlignment="1" applyProtection="1">
      <alignment vertical="top" wrapText="1"/>
    </xf>
    <xf numFmtId="0" fontId="16" fillId="0" borderId="0" xfId="1" applyProtection="1"/>
    <xf numFmtId="0" fontId="59" fillId="0" borderId="0" xfId="0" applyFont="1" applyProtection="1"/>
    <xf numFmtId="0" fontId="60" fillId="0" borderId="0" xfId="0" applyFont="1" applyProtection="1"/>
    <xf numFmtId="0" fontId="28" fillId="0" borderId="1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2" xfId="2" applyFont="1" applyBorder="1" applyAlignment="1" applyProtection="1">
      <alignment horizontal="left" vertical="top"/>
    </xf>
    <xf numFmtId="0" fontId="28" fillId="0" borderId="0"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7" fillId="3" borderId="4" xfId="2" applyFont="1" applyFill="1" applyBorder="1" applyAlignment="1" applyProtection="1">
      <alignment horizontal="center" vertical="center"/>
      <protection hidden="1"/>
    </xf>
    <xf numFmtId="0" fontId="27" fillId="5" borderId="0" xfId="2" applyFont="1" applyFill="1" applyBorder="1" applyAlignment="1" applyProtection="1">
      <alignment horizontal="center" vertical="center"/>
      <protection hidden="1"/>
    </xf>
    <xf numFmtId="0" fontId="45" fillId="0" borderId="12" xfId="2" applyFont="1" applyBorder="1" applyAlignment="1" applyProtection="1">
      <alignment horizontal="left" vertical="top" wrapText="1"/>
    </xf>
    <xf numFmtId="0" fontId="27" fillId="3" borderId="11" xfId="2" applyFont="1" applyFill="1" applyBorder="1" applyAlignment="1" applyProtection="1">
      <alignment horizontal="center" vertical="center"/>
      <protection hidden="1"/>
    </xf>
    <xf numFmtId="0" fontId="27" fillId="0" borderId="12" xfId="2" applyFont="1" applyFill="1" applyBorder="1" applyAlignment="1" applyProtection="1">
      <alignment horizontal="center" vertical="center"/>
      <protection hidden="1"/>
    </xf>
    <xf numFmtId="0" fontId="27" fillId="0" borderId="3" xfId="2" applyFont="1" applyFill="1" applyBorder="1" applyAlignment="1" applyProtection="1">
      <alignment horizontal="center" vertical="center"/>
    </xf>
    <xf numFmtId="0" fontId="46" fillId="6" borderId="1" xfId="2" applyFont="1" applyFill="1" applyBorder="1" applyAlignment="1" applyProtection="1">
      <alignment horizontal="left" vertical="top"/>
    </xf>
    <xf numFmtId="0" fontId="45" fillId="6" borderId="1" xfId="2" applyFont="1" applyFill="1" applyBorder="1" applyAlignment="1" applyProtection="1">
      <alignment horizontal="left" vertical="top" wrapText="1"/>
    </xf>
    <xf numFmtId="0" fontId="27" fillId="6" borderId="15" xfId="2" applyFont="1" applyFill="1" applyBorder="1" applyAlignment="1" applyProtection="1">
      <alignment horizontal="center" vertical="center" wrapText="1"/>
      <protection locked="0"/>
    </xf>
    <xf numFmtId="0" fontId="27" fillId="0" borderId="11" xfId="2" applyFont="1" applyBorder="1" applyAlignment="1" applyProtection="1">
      <alignment horizontal="center" vertical="center" wrapText="1"/>
    </xf>
    <xf numFmtId="0" fontId="27" fillId="6" borderId="1" xfId="2" applyFont="1" applyFill="1" applyBorder="1" applyAlignment="1" applyProtection="1">
      <alignment horizontal="center" vertical="center"/>
      <protection locked="0"/>
    </xf>
    <xf numFmtId="0" fontId="27" fillId="6" borderId="15" xfId="2" applyFont="1" applyFill="1" applyBorder="1" applyAlignment="1" applyProtection="1">
      <alignment horizontal="center" vertical="center"/>
      <protection locked="0"/>
    </xf>
    <xf numFmtId="0" fontId="27" fillId="6" borderId="13" xfId="2" applyFont="1" applyFill="1" applyBorder="1" applyAlignment="1" applyProtection="1">
      <alignment horizontal="center" vertical="center"/>
      <protection locked="0"/>
    </xf>
    <xf numFmtId="0" fontId="27" fillId="6" borderId="12" xfId="2" applyFont="1" applyFill="1" applyBorder="1" applyAlignment="1" applyProtection="1">
      <alignment horizontal="center" vertical="center"/>
      <protection locked="0"/>
    </xf>
    <xf numFmtId="0" fontId="27"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0" xfId="0" applyBorder="1" applyProtection="1">
      <protection locked="0"/>
    </xf>
    <xf numFmtId="0" fontId="2" fillId="3" borderId="1" xfId="2" applyFont="1" applyFill="1" applyBorder="1" applyAlignment="1" applyProtection="1">
      <alignment horizontal="center" vertical="top"/>
      <protection hidden="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2" fillId="0" borderId="1" xfId="2" applyFont="1" applyFill="1" applyBorder="1" applyAlignment="1">
      <alignment horizontal="right" vertical="center" wrapText="1" readingOrder="1"/>
    </xf>
    <xf numFmtId="0" fontId="64" fillId="0" borderId="0" xfId="0" applyFont="1" applyProtection="1"/>
    <xf numFmtId="0" fontId="52" fillId="8" borderId="0" xfId="0" applyFont="1" applyFill="1" applyProtection="1"/>
    <xf numFmtId="0" fontId="0" fillId="8" borderId="0" xfId="0" applyFill="1" applyProtection="1"/>
    <xf numFmtId="0" fontId="66" fillId="8" borderId="0" xfId="0" applyFont="1" applyFill="1" applyProtection="1"/>
    <xf numFmtId="0" fontId="67" fillId="8" borderId="0" xfId="2" applyFont="1" applyFill="1" applyProtection="1"/>
    <xf numFmtId="0" fontId="0" fillId="0" borderId="0" xfId="0" applyAlignment="1" applyProtection="1">
      <alignment horizontal="center" vertical="center"/>
      <protection locked="0"/>
    </xf>
    <xf numFmtId="0" fontId="9" fillId="0" borderId="0" xfId="0" applyFont="1" applyBorder="1" applyAlignment="1" applyProtection="1">
      <alignment horizontal="left" vertical="center" wrapText="1"/>
    </xf>
    <xf numFmtId="0" fontId="69" fillId="0" borderId="1" xfId="2" applyFont="1" applyFill="1" applyBorder="1" applyAlignment="1">
      <alignment horizontal="left" vertical="center" wrapText="1" readingOrder="1"/>
    </xf>
    <xf numFmtId="2" fontId="69" fillId="0" borderId="1" xfId="3" applyNumberFormat="1" applyFont="1" applyFill="1" applyBorder="1" applyAlignment="1">
      <alignment horizontal="right" vertical="center" wrapText="1" readingOrder="1"/>
    </xf>
    <xf numFmtId="0" fontId="70" fillId="0" borderId="1" xfId="2" applyFont="1" applyFill="1" applyBorder="1" applyAlignment="1">
      <alignment horizontal="right" vertical="center" wrapText="1" readingOrder="1"/>
    </xf>
    <xf numFmtId="0" fontId="9" fillId="0" borderId="0" xfId="0" applyFont="1" applyFill="1" applyBorder="1" applyAlignment="1" applyProtection="1">
      <alignment horizontal="left" vertical="center" wrapText="1"/>
    </xf>
    <xf numFmtId="0" fontId="0" fillId="8" borderId="0" xfId="0" applyFill="1" applyAlignment="1" applyProtection="1">
      <alignment horizontal="center" vertical="center"/>
    </xf>
    <xf numFmtId="0" fontId="0" fillId="8" borderId="0" xfId="0" applyFill="1" applyAlignment="1" applyProtection="1">
      <alignment horizontal="center" vertical="center"/>
      <protection locked="0"/>
    </xf>
    <xf numFmtId="0" fontId="0" fillId="0" borderId="0" xfId="0" applyBorder="1" applyAlignment="1" applyProtection="1">
      <alignment horizontal="left" vertical="center" wrapText="1"/>
    </xf>
    <xf numFmtId="0" fontId="29" fillId="0" borderId="0" xfId="0" applyFont="1" applyBorder="1" applyAlignment="1" applyProtection="1">
      <alignment horizontal="left" vertical="center" wrapText="1"/>
    </xf>
    <xf numFmtId="0" fontId="22" fillId="0" borderId="0" xfId="0" applyFont="1" applyProtection="1"/>
    <xf numFmtId="0" fontId="10" fillId="0" borderId="0" xfId="0" applyFont="1" applyBorder="1" applyAlignment="1" applyProtection="1">
      <alignment vertical="top" wrapText="1"/>
    </xf>
    <xf numFmtId="0" fontId="0" fillId="8" borderId="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30"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18"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8" fillId="0" borderId="5" xfId="2" applyFont="1" applyBorder="1" applyAlignment="1" applyProtection="1">
      <alignment horizontal="left" vertical="top"/>
    </xf>
    <xf numFmtId="0" fontId="29" fillId="0" borderId="0" xfId="0" applyFont="1" applyBorder="1" applyAlignment="1" applyProtection="1">
      <alignment horizontal="left" vertical="center"/>
    </xf>
    <xf numFmtId="0" fontId="52" fillId="0" borderId="0" xfId="0" applyFont="1" applyFill="1" applyAlignment="1" applyProtection="1">
      <alignment vertical="top"/>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8"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0" fillId="0" borderId="0" xfId="0" applyFill="1" applyAlignment="1" applyProtection="1">
      <alignment horizontal="left" vertical="top" wrapText="1"/>
    </xf>
    <xf numFmtId="0" fontId="27" fillId="6" borderId="0" xfId="2" applyFill="1" applyProtection="1"/>
    <xf numFmtId="0" fontId="0" fillId="8" borderId="0" xfId="0" applyFill="1" applyAlignment="1" applyProtection="1">
      <alignment vertical="top"/>
    </xf>
    <xf numFmtId="2" fontId="27" fillId="6" borderId="0" xfId="2" applyNumberFormat="1" applyFont="1" applyFill="1" applyBorder="1" applyAlignment="1" applyProtection="1">
      <alignment horizontal="center"/>
    </xf>
    <xf numFmtId="0" fontId="0" fillId="0" borderId="0" xfId="0"/>
    <xf numFmtId="0" fontId="0" fillId="0" borderId="0" xfId="0" applyAlignment="1" applyProtection="1">
      <alignment horizontal="left" vertical="top"/>
    </xf>
    <xf numFmtId="0" fontId="45" fillId="0" borderId="0" xfId="0" applyFont="1" applyAlignment="1" applyProtection="1">
      <alignment horizontal="right" vertical="center"/>
    </xf>
    <xf numFmtId="0" fontId="29" fillId="0" borderId="0" xfId="0" applyFont="1" applyBorder="1" applyAlignment="1" applyProtection="1">
      <alignment horizontal="left" vertical="top" wrapText="1"/>
    </xf>
    <xf numFmtId="0" fontId="38" fillId="0" borderId="0" xfId="0" applyFont="1" applyFill="1" applyBorder="1" applyAlignment="1" applyProtection="1"/>
    <xf numFmtId="0" fontId="29" fillId="0" borderId="0" xfId="0" applyFont="1" applyFill="1" applyBorder="1" applyAlignment="1" applyProtection="1">
      <alignment vertical="center"/>
    </xf>
    <xf numFmtId="49" fontId="38" fillId="0" borderId="3" xfId="0" applyNumberFormat="1" applyFont="1" applyBorder="1" applyAlignment="1" applyProtection="1">
      <alignment horizontal="center" vertical="center"/>
    </xf>
    <xf numFmtId="0" fontId="0" fillId="0" borderId="0" xfId="0" applyAlignment="1" applyProtection="1">
      <alignment horizontal="left" wrapText="1"/>
    </xf>
    <xf numFmtId="0" fontId="0" fillId="0" borderId="0" xfId="0"/>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68" fillId="0" borderId="0" xfId="0" applyFont="1" applyFill="1" applyAlignment="1" applyProtection="1">
      <alignment vertical="top"/>
    </xf>
    <xf numFmtId="0" fontId="29" fillId="0" borderId="4" xfId="0" applyFont="1" applyFill="1" applyBorder="1" applyAlignment="1" applyProtection="1"/>
    <xf numFmtId="0" fontId="38" fillId="0" borderId="8" xfId="0" applyFont="1" applyBorder="1" applyProtection="1"/>
    <xf numFmtId="0" fontId="38" fillId="0" borderId="0" xfId="0" applyFont="1" applyBorder="1" applyProtection="1"/>
    <xf numFmtId="0" fontId="9" fillId="0" borderId="1" xfId="0" applyFont="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9" fontId="29" fillId="2" borderId="11" xfId="0" applyNumberFormat="1" applyFont="1" applyFill="1" applyBorder="1" applyAlignment="1" applyProtection="1">
      <alignment horizontal="left" vertical="center" wrapText="1"/>
    </xf>
    <xf numFmtId="9" fontId="29" fillId="2" borderId="12" xfId="0" applyNumberFormat="1" applyFont="1" applyFill="1" applyBorder="1" applyAlignment="1" applyProtection="1">
      <alignment horizontal="left" vertical="center" wrapText="1"/>
    </xf>
    <xf numFmtId="0" fontId="29" fillId="0" borderId="11" xfId="0" applyFont="1" applyFill="1" applyBorder="1" applyAlignment="1" applyProtection="1">
      <alignment horizontal="left" vertical="top" wrapText="1"/>
    </xf>
    <xf numFmtId="0" fontId="29" fillId="0" borderId="12" xfId="0" applyFont="1" applyFill="1" applyBorder="1" applyAlignment="1" applyProtection="1">
      <alignment horizontal="left" vertical="top" wrapText="1"/>
    </xf>
    <xf numFmtId="0" fontId="29" fillId="0" borderId="15" xfId="0" applyFont="1" applyBorder="1" applyAlignment="1" applyProtection="1">
      <alignment horizontal="center" vertical="top" wrapText="1"/>
    </xf>
    <xf numFmtId="0" fontId="29" fillId="0" borderId="11" xfId="0" applyFont="1" applyBorder="1" applyAlignment="1" applyProtection="1">
      <alignment horizontal="center" vertical="top" wrapText="1"/>
    </xf>
    <xf numFmtId="0" fontId="29" fillId="0" borderId="12" xfId="0" applyFont="1" applyBorder="1" applyAlignment="1" applyProtection="1">
      <alignment horizontal="center" vertical="top" wrapText="1"/>
    </xf>
    <xf numFmtId="0" fontId="29" fillId="0" borderId="1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0" fillId="0" borderId="0" xfId="0" applyFill="1" applyBorder="1" applyAlignment="1" applyProtection="1">
      <alignment horizontal="center" vertical="top" wrapText="1"/>
      <protection locked="0"/>
    </xf>
    <xf numFmtId="0" fontId="74" fillId="2" borderId="15" xfId="0" applyFont="1" applyFill="1" applyBorder="1" applyAlignment="1" applyProtection="1">
      <alignment horizontal="center" vertical="center" wrapText="1"/>
    </xf>
    <xf numFmtId="0" fontId="74"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top" wrapText="1"/>
    </xf>
    <xf numFmtId="0" fontId="16" fillId="2" borderId="11" xfId="1" applyFill="1" applyBorder="1" applyAlignment="1" applyProtection="1">
      <alignment horizontal="left" vertical="top"/>
    </xf>
    <xf numFmtId="0" fontId="16" fillId="2" borderId="12" xfId="1" applyFill="1" applyBorder="1" applyAlignment="1" applyProtection="1">
      <alignment horizontal="left" vertical="top"/>
    </xf>
    <xf numFmtId="0" fontId="29" fillId="0" borderId="1" xfId="0" applyFont="1" applyBorder="1" applyAlignment="1" applyProtection="1">
      <alignment horizontal="center" vertical="top" wrapText="1"/>
    </xf>
    <xf numFmtId="0" fontId="29" fillId="0" borderId="1" xfId="0" applyFont="1" applyBorder="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5" xfId="0" applyFont="1" applyBorder="1" applyAlignment="1" applyProtection="1">
      <alignment horizontal="left" vertical="top"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73" fillId="2" borderId="15" xfId="0" applyFont="1" applyFill="1" applyBorder="1" applyAlignment="1" applyProtection="1">
      <alignment horizontal="center" vertical="center"/>
    </xf>
    <xf numFmtId="0" fontId="73"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0" fillId="0" borderId="1" xfId="0" applyBorder="1" applyAlignment="1" applyProtection="1">
      <alignment horizontal="left"/>
    </xf>
    <xf numFmtId="0" fontId="9" fillId="0" borderId="0" xfId="0" applyFont="1" applyAlignment="1" applyProtection="1">
      <alignment horizontal="left"/>
    </xf>
    <xf numFmtId="0" fontId="53" fillId="2" borderId="15" xfId="0"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0" fontId="29" fillId="0" borderId="15" xfId="0" applyFont="1" applyBorder="1" applyAlignment="1" applyProtection="1">
      <alignment horizontal="left" vertical="top" wrapText="1"/>
    </xf>
    <xf numFmtId="0" fontId="38" fillId="2" borderId="15"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29" fillId="0" borderId="1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15"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9" fillId="0" borderId="0" xfId="0" applyFont="1" applyAlignment="1" applyProtection="1">
      <alignment horizontal="left" vertical="center"/>
    </xf>
    <xf numFmtId="0" fontId="48" fillId="0" borderId="0" xfId="0" applyFont="1" applyAlignment="1" applyProtection="1">
      <alignment horizontal="left"/>
    </xf>
    <xf numFmtId="0" fontId="0" fillId="2" borderId="1" xfId="0" applyFill="1" applyBorder="1" applyAlignment="1" applyProtection="1">
      <alignment horizontal="left" vertical="top" wrapText="1"/>
      <protection locked="0"/>
    </xf>
    <xf numFmtId="0" fontId="11" fillId="0" borderId="0" xfId="0" applyFont="1" applyAlignment="1" applyProtection="1">
      <alignment horizontal="left" vertical="top" wrapText="1"/>
    </xf>
    <xf numFmtId="0" fontId="12"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60"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9" fillId="0" borderId="0" xfId="0" applyFont="1" applyFill="1" applyAlignment="1" applyProtection="1">
      <alignment horizontal="left"/>
    </xf>
    <xf numFmtId="0" fontId="49" fillId="2" borderId="15" xfId="0" applyFont="1" applyFill="1" applyBorder="1" applyAlignment="1" applyProtection="1">
      <alignment horizontal="center" vertical="center" wrapText="1"/>
    </xf>
    <xf numFmtId="0" fontId="49"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0" fontId="9" fillId="0" borderId="6" xfId="0" applyFont="1" applyBorder="1" applyAlignment="1" applyProtection="1">
      <alignment horizontal="left" wrapText="1"/>
    </xf>
    <xf numFmtId="49" fontId="0" fillId="0" borderId="1" xfId="0" applyNumberFormat="1" applyBorder="1" applyAlignment="1" applyProtection="1">
      <alignment horizontal="center" vertical="center"/>
    </xf>
    <xf numFmtId="0" fontId="63" fillId="2" borderId="6" xfId="1" applyFont="1" applyFill="1" applyBorder="1" applyAlignment="1" applyProtection="1">
      <alignment horizontal="left" vertical="center" wrapText="1"/>
    </xf>
    <xf numFmtId="0" fontId="63" fillId="2" borderId="7" xfId="1" applyFont="1" applyFill="1" applyBorder="1" applyAlignment="1" applyProtection="1">
      <alignment horizontal="left" vertical="center" wrapText="1"/>
    </xf>
    <xf numFmtId="0" fontId="15" fillId="2" borderId="14"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0" xfId="0" applyBorder="1" applyAlignment="1" applyProtection="1">
      <alignment horizontal="left" vertical="center" wrapText="1"/>
    </xf>
    <xf numFmtId="0" fontId="76" fillId="0" borderId="0" xfId="0" applyFont="1" applyBorder="1" applyAlignment="1" applyProtection="1">
      <alignment horizontal="center" vertical="top" wrapText="1"/>
    </xf>
    <xf numFmtId="0" fontId="48" fillId="0" borderId="0" xfId="0" applyFont="1" applyBorder="1" applyAlignment="1" applyProtection="1">
      <alignment horizontal="left" vertical="top" wrapText="1"/>
    </xf>
    <xf numFmtId="0" fontId="44" fillId="0" borderId="0" xfId="1" applyFont="1" applyFill="1" applyAlignment="1" applyProtection="1">
      <alignment horizontal="left" vertical="top" wrapText="1"/>
    </xf>
    <xf numFmtId="0" fontId="11" fillId="0" borderId="0" xfId="0" applyFont="1" applyAlignment="1" applyProtection="1">
      <alignment horizontal="center" vertical="center"/>
    </xf>
    <xf numFmtId="0" fontId="25" fillId="2" borderId="3"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30" fillId="0" borderId="0" xfId="0" applyFont="1" applyFill="1" applyAlignment="1" applyProtection="1">
      <alignment horizontal="center" vertical="center" wrapText="1"/>
    </xf>
    <xf numFmtId="0" fontId="30" fillId="0" borderId="0" xfId="0" applyFont="1" applyFill="1" applyAlignment="1" applyProtection="1">
      <alignment horizontal="center" vertical="center"/>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9" fillId="2" borderId="0" xfId="0" applyFont="1" applyFill="1" applyBorder="1" applyAlignment="1" applyProtection="1">
      <alignment horizontal="left" vertical="top" wrapText="1"/>
    </xf>
    <xf numFmtId="0" fontId="29" fillId="2" borderId="9" xfId="0" applyFont="1" applyFill="1" applyBorder="1" applyAlignment="1" applyProtection="1">
      <alignment horizontal="left" vertical="top" wrapText="1"/>
    </xf>
    <xf numFmtId="0" fontId="48" fillId="0" borderId="0" xfId="0" applyFont="1" applyAlignment="1" applyProtection="1">
      <alignment horizontal="center" vertical="center"/>
    </xf>
    <xf numFmtId="0" fontId="29" fillId="0" borderId="0" xfId="0" applyFont="1" applyAlignment="1" applyProtection="1">
      <alignment horizontal="center" vertical="center"/>
    </xf>
    <xf numFmtId="0" fontId="0" fillId="0" borderId="0" xfId="0" applyAlignment="1" applyProtection="1">
      <alignment horizontal="left" vertical="top"/>
    </xf>
    <xf numFmtId="0" fontId="0" fillId="0" borderId="0" xfId="0" applyAlignment="1">
      <alignment horizontal="left" vertical="top"/>
    </xf>
    <xf numFmtId="0" fontId="0" fillId="4" borderId="1" xfId="0"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0" fillId="0" borderId="0" xfId="0" applyFill="1" applyBorder="1" applyAlignment="1" applyProtection="1">
      <alignment horizontal="left" vertical="center" wrapText="1"/>
    </xf>
    <xf numFmtId="0" fontId="58" fillId="0" borderId="15" xfId="0" applyFont="1" applyBorder="1" applyAlignment="1" applyProtection="1">
      <alignment horizontal="left" vertical="center" wrapText="1"/>
    </xf>
    <xf numFmtId="0" fontId="72" fillId="0" borderId="11" xfId="0" applyFont="1" applyBorder="1" applyAlignment="1" applyProtection="1">
      <alignment horizontal="left" vertical="center" wrapText="1"/>
    </xf>
    <xf numFmtId="0" fontId="72" fillId="0" borderId="12" xfId="0" applyFont="1" applyBorder="1" applyAlignment="1" applyProtection="1">
      <alignment horizontal="left" vertical="center" wrapText="1"/>
    </xf>
    <xf numFmtId="0" fontId="0" fillId="0" borderId="0" xfId="0"/>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Font="1" applyAlignment="1" applyProtection="1">
      <alignment horizontal="left"/>
    </xf>
    <xf numFmtId="0" fontId="18" fillId="0" borderId="0" xfId="0" applyFont="1" applyAlignment="1" applyProtection="1">
      <alignment horizontal="left" vertical="top"/>
    </xf>
    <xf numFmtId="0" fontId="23" fillId="0" borderId="6" xfId="0" applyFont="1" applyBorder="1" applyAlignment="1" applyProtection="1">
      <alignment horizontal="center" vertical="center" wrapText="1"/>
    </xf>
    <xf numFmtId="0" fontId="61" fillId="0" borderId="0" xfId="0" applyFont="1" applyFill="1" applyBorder="1" applyAlignment="1" applyProtection="1">
      <alignment horizontal="center" vertical="top"/>
    </xf>
    <xf numFmtId="0" fontId="71" fillId="0" borderId="15" xfId="0" applyFont="1" applyBorder="1" applyAlignment="1" applyProtection="1">
      <alignment horizontal="left" vertical="center" wrapText="1"/>
    </xf>
    <xf numFmtId="0" fontId="71" fillId="0" borderId="11" xfId="0" applyFont="1" applyBorder="1" applyAlignment="1" applyProtection="1">
      <alignment horizontal="left" vertical="center" wrapText="1"/>
    </xf>
    <xf numFmtId="0" fontId="71" fillId="0" borderId="12"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30" fillId="0" borderId="0" xfId="0" applyFont="1" applyBorder="1" applyAlignment="1" applyProtection="1">
      <alignment horizontal="left" vertical="top" wrapText="1"/>
    </xf>
    <xf numFmtId="0" fontId="0" fillId="0" borderId="10" xfId="0" applyBorder="1" applyAlignment="1" applyProtection="1">
      <alignment horizontal="left"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8" fillId="0" borderId="15"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38" fillId="0" borderId="12" xfId="0" applyFont="1" applyBorder="1" applyAlignment="1" applyProtection="1">
      <alignment horizontal="left" vertical="center" wrapText="1"/>
    </xf>
    <xf numFmtId="49" fontId="38" fillId="0" borderId="10" xfId="0" applyNumberFormat="1" applyFont="1" applyBorder="1" applyAlignment="1" applyProtection="1">
      <alignment horizontal="center" vertical="center"/>
    </xf>
    <xf numFmtId="49" fontId="38" fillId="0" borderId="11" xfId="0" applyNumberFormat="1" applyFont="1" applyBorder="1" applyAlignment="1" applyProtection="1">
      <alignment horizontal="center" vertical="center"/>
    </xf>
    <xf numFmtId="0" fontId="38" fillId="0" borderId="14" xfId="0" applyFont="1" applyBorder="1" applyAlignment="1" applyProtection="1">
      <alignment horizontal="left" vertical="top" wrapText="1"/>
    </xf>
    <xf numFmtId="0" fontId="38" fillId="0" borderId="3"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1" xfId="0" applyFont="1" applyBorder="1" applyAlignment="1" applyProtection="1">
      <alignment horizontal="center" vertical="top" wrapText="1"/>
    </xf>
    <xf numFmtId="0" fontId="38" fillId="0" borderId="12" xfId="0" applyFont="1" applyBorder="1" applyAlignment="1" applyProtection="1">
      <alignment horizontal="center" vertical="center"/>
    </xf>
    <xf numFmtId="0" fontId="38" fillId="0" borderId="1" xfId="0" applyFont="1" applyBorder="1" applyAlignment="1" applyProtection="1">
      <alignment horizontal="center" vertical="center"/>
    </xf>
    <xf numFmtId="0" fontId="42" fillId="0" borderId="3" xfId="0" applyFont="1" applyBorder="1" applyAlignment="1" applyProtection="1">
      <alignment horizontal="center" vertical="center"/>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38" fillId="0" borderId="15" xfId="0" applyFont="1" applyBorder="1" applyAlignment="1" applyProtection="1">
      <alignment horizontal="left" vertical="center" wrapText="1" indent="1"/>
    </xf>
    <xf numFmtId="0" fontId="38" fillId="0" borderId="11" xfId="0" applyFont="1" applyBorder="1" applyAlignment="1" applyProtection="1">
      <alignment horizontal="left" vertical="center" wrapText="1" inden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55" fillId="2" borderId="3" xfId="0" applyFont="1" applyFill="1" applyBorder="1" applyAlignment="1" applyProtection="1">
      <alignment horizontal="center" vertical="center"/>
    </xf>
    <xf numFmtId="0" fontId="55" fillId="2" borderId="6" xfId="0" applyFont="1" applyFill="1" applyBorder="1" applyAlignment="1" applyProtection="1">
      <alignment horizontal="center" vertical="center"/>
    </xf>
    <xf numFmtId="0" fontId="40" fillId="2" borderId="3" xfId="1" applyFont="1" applyFill="1" applyBorder="1" applyAlignment="1" applyProtection="1">
      <alignment horizontal="left" vertical="top" wrapText="1"/>
    </xf>
    <xf numFmtId="0" fontId="40" fillId="2" borderId="4" xfId="1"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0" fontId="29" fillId="2" borderId="7" xfId="0"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49" fontId="38" fillId="0" borderId="12" xfId="0" applyNumberFormat="1" applyFont="1" applyBorder="1" applyAlignment="1" applyProtection="1">
      <alignment horizontal="center" vertical="center"/>
    </xf>
    <xf numFmtId="49" fontId="38" fillId="0" borderId="14" xfId="0" applyNumberFormat="1" applyFont="1" applyBorder="1" applyAlignment="1" applyProtection="1">
      <alignment horizontal="center" vertical="center"/>
    </xf>
    <xf numFmtId="49" fontId="38" fillId="0" borderId="3" xfId="0" applyNumberFormat="1" applyFont="1" applyBorder="1" applyAlignment="1" applyProtection="1">
      <alignment horizontal="center" vertical="center"/>
    </xf>
    <xf numFmtId="49" fontId="38" fillId="0" borderId="4" xfId="0" applyNumberFormat="1" applyFont="1" applyBorder="1" applyAlignment="1" applyProtection="1">
      <alignment horizontal="center" vertical="center"/>
    </xf>
    <xf numFmtId="0" fontId="29" fillId="0" borderId="0" xfId="0" applyFont="1" applyAlignment="1" applyProtection="1">
      <alignment horizontal="left"/>
    </xf>
    <xf numFmtId="0" fontId="38" fillId="0" borderId="0" xfId="0" applyFont="1" applyAlignment="1" applyProtection="1">
      <alignment horizontal="left"/>
    </xf>
    <xf numFmtId="0" fontId="9" fillId="0" borderId="6" xfId="0" applyFont="1" applyFill="1" applyBorder="1" applyAlignment="1" applyProtection="1">
      <alignment horizontal="left" vertical="center" wrapText="1"/>
    </xf>
    <xf numFmtId="0" fontId="0" fillId="0" borderId="1" xfId="0" applyFill="1" applyBorder="1" applyAlignment="1" applyProtection="1">
      <alignment horizontal="center" vertical="center"/>
    </xf>
    <xf numFmtId="0" fontId="0" fillId="0" borderId="1" xfId="0" applyFont="1" applyBorder="1" applyAlignment="1" applyProtection="1">
      <alignment horizontal="left" vertical="top" wrapText="1"/>
    </xf>
    <xf numFmtId="0" fontId="38" fillId="0" borderId="0" xfId="0" applyFont="1" applyBorder="1" applyAlignment="1" applyProtection="1">
      <alignment horizontal="left"/>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38" fillId="0" borderId="15"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12" xfId="0" applyFont="1" applyBorder="1" applyAlignment="1" applyProtection="1">
      <alignment horizontal="left" vertical="center"/>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9" fillId="0" borderId="0" xfId="0" applyFont="1" applyAlignment="1" applyProtection="1">
      <alignment horizontal="left" wrapText="1"/>
    </xf>
    <xf numFmtId="0" fontId="0" fillId="0" borderId="0" xfId="0" applyFont="1" applyAlignment="1" applyProtection="1">
      <alignment horizontal="left" wrapText="1"/>
    </xf>
    <xf numFmtId="0" fontId="38" fillId="0" borderId="0" xfId="0" applyFont="1" applyBorder="1" applyAlignment="1" applyProtection="1">
      <alignment horizontal="left" vertical="top" wrapText="1"/>
    </xf>
    <xf numFmtId="0" fontId="18" fillId="0" borderId="0" xfId="0" applyFont="1" applyBorder="1" applyAlignment="1" applyProtection="1">
      <alignment horizontal="left" vertical="top"/>
    </xf>
    <xf numFmtId="0" fontId="18" fillId="0" borderId="0" xfId="0" applyFont="1" applyAlignment="1" applyProtection="1">
      <alignment horizontal="left"/>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29" fillId="2" borderId="3" xfId="0" applyFont="1" applyFill="1" applyBorder="1" applyAlignment="1" applyProtection="1">
      <alignment horizontal="left" vertical="top" wrapText="1"/>
    </xf>
    <xf numFmtId="0" fontId="29" fillId="2" borderId="4" xfId="0" applyFont="1" applyFill="1" applyBorder="1" applyAlignment="1" applyProtection="1">
      <alignment horizontal="left" vertical="top" wrapText="1"/>
    </xf>
    <xf numFmtId="0" fontId="9" fillId="0" borderId="6" xfId="0" applyFont="1" applyBorder="1" applyAlignment="1" applyProtection="1">
      <alignment horizontal="left"/>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45" fillId="0" borderId="0" xfId="0" applyFont="1" applyAlignment="1" applyProtection="1">
      <alignment horizontal="left"/>
    </xf>
    <xf numFmtId="0" fontId="38" fillId="8" borderId="15" xfId="0" applyFont="1" applyFill="1" applyBorder="1" applyAlignment="1" applyProtection="1">
      <alignment horizontal="left" vertical="center" wrapText="1"/>
    </xf>
    <xf numFmtId="0" fontId="38" fillId="8" borderId="11" xfId="0" applyFont="1" applyFill="1" applyBorder="1" applyAlignment="1" applyProtection="1">
      <alignment horizontal="left" vertical="center" wrapText="1"/>
    </xf>
    <xf numFmtId="0" fontId="38" fillId="8" borderId="12" xfId="0" applyFont="1" applyFill="1" applyBorder="1" applyAlignment="1" applyProtection="1">
      <alignment horizontal="left" vertical="center" wrapText="1"/>
    </xf>
    <xf numFmtId="49" fontId="0" fillId="8" borderId="1" xfId="0" applyNumberFormat="1" applyFill="1" applyBorder="1" applyAlignment="1" applyProtection="1">
      <alignment horizontal="center" vertical="center"/>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10" xfId="0" applyNumberFormat="1" applyBorder="1" applyAlignment="1" applyProtection="1">
      <alignment horizontal="center" vertical="center"/>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164" fontId="0" fillId="2" borderId="1" xfId="4" applyFont="1" applyFill="1" applyBorder="1" applyAlignment="1" applyProtection="1">
      <alignment horizontal="center" vertical="center"/>
      <protection locked="0"/>
    </xf>
    <xf numFmtId="0" fontId="9" fillId="0" borderId="0" xfId="0" applyFont="1" applyAlignment="1" applyProtection="1">
      <alignment horizontal="left" vertical="top"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38" fillId="0" borderId="0" xfId="0" applyFont="1" applyBorder="1" applyAlignment="1" applyProtection="1">
      <alignment horizontal="left" wrapText="1"/>
    </xf>
    <xf numFmtId="0" fontId="38" fillId="0" borderId="14" xfId="0" applyFont="1" applyBorder="1" applyAlignment="1" applyProtection="1">
      <alignment horizontal="left" vertical="center" wrapText="1" indent="1"/>
    </xf>
    <xf numFmtId="0" fontId="38" fillId="0" borderId="3" xfId="0" applyFont="1" applyBorder="1" applyAlignment="1" applyProtection="1">
      <alignment horizontal="left" vertical="center" wrapText="1" indent="1"/>
    </xf>
    <xf numFmtId="0" fontId="38" fillId="0" borderId="8" xfId="0" applyFont="1" applyBorder="1" applyAlignment="1" applyProtection="1">
      <alignment horizontal="left" vertical="top" wrapText="1"/>
    </xf>
    <xf numFmtId="0" fontId="38" fillId="0" borderId="9" xfId="0" applyFont="1" applyBorder="1" applyAlignment="1" applyProtection="1">
      <alignment horizontal="left" vertical="top" wrapText="1"/>
    </xf>
    <xf numFmtId="0" fontId="29" fillId="0" borderId="0" xfId="0" applyFont="1" applyBorder="1" applyAlignment="1" applyProtection="1">
      <alignment horizontal="left" wrapText="1"/>
    </xf>
    <xf numFmtId="0" fontId="9" fillId="0" borderId="6" xfId="0" applyFont="1" applyFill="1" applyBorder="1" applyAlignment="1" applyProtection="1">
      <alignment horizontal="left" vertical="top"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38" fillId="8" borderId="1" xfId="0" applyNumberFormat="1" applyFont="1" applyFill="1" applyBorder="1" applyAlignment="1" applyProtection="1">
      <alignment horizontal="center" vertical="center"/>
    </xf>
    <xf numFmtId="0" fontId="64" fillId="0" borderId="15" xfId="0" applyFont="1" applyBorder="1" applyAlignment="1" applyProtection="1">
      <alignment horizontal="left"/>
    </xf>
    <xf numFmtId="0" fontId="64" fillId="0" borderId="11" xfId="0" applyFont="1" applyBorder="1" applyAlignment="1" applyProtection="1">
      <alignment horizontal="left"/>
    </xf>
    <xf numFmtId="0" fontId="64" fillId="0" borderId="12" xfId="0" applyFont="1" applyBorder="1" applyAlignment="1" applyProtection="1">
      <alignment horizontal="left"/>
    </xf>
    <xf numFmtId="0" fontId="38" fillId="2" borderId="15"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0" fontId="9" fillId="0" borderId="6" xfId="0" applyFont="1" applyBorder="1" applyAlignment="1" applyProtection="1">
      <alignment horizontal="center" wrapText="1"/>
    </xf>
    <xf numFmtId="0" fontId="45" fillId="0" borderId="6" xfId="0" applyFont="1" applyBorder="1" applyAlignment="1" applyProtection="1">
      <alignment horizontal="left" wrapText="1"/>
    </xf>
    <xf numFmtId="0" fontId="29" fillId="0" borderId="15"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68" fillId="0" borderId="0" xfId="0" applyFont="1" applyAlignment="1" applyProtection="1">
      <alignment horizontal="left" wrapText="1"/>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38" fillId="2" borderId="11" xfId="0" applyFont="1" applyFill="1" applyBorder="1" applyAlignment="1" applyProtection="1">
      <alignment horizontal="center" vertical="center" wrapText="1"/>
      <protection locked="0"/>
    </xf>
    <xf numFmtId="0" fontId="72" fillId="0" borderId="0" xfId="0" applyFont="1" applyBorder="1" applyAlignment="1" applyProtection="1">
      <alignment horizontal="left" vertical="center" wrapText="1"/>
    </xf>
    <xf numFmtId="0" fontId="29" fillId="2" borderId="0" xfId="0" applyFont="1" applyFill="1" applyBorder="1" applyAlignment="1">
      <alignment wrapText="1"/>
    </xf>
    <xf numFmtId="0" fontId="29" fillId="2" borderId="9" xfId="0" applyFont="1" applyFill="1" applyBorder="1" applyAlignment="1">
      <alignment wrapText="1"/>
    </xf>
    <xf numFmtId="0" fontId="20" fillId="0" borderId="0" xfId="0" applyFont="1" applyAlignment="1" applyProtection="1">
      <alignment horizontal="left" vertical="top"/>
    </xf>
    <xf numFmtId="164" fontId="0" fillId="2" borderId="1" xfId="4" applyFont="1" applyFill="1" applyBorder="1" applyAlignment="1" applyProtection="1">
      <alignment horizontal="center" vertical="center"/>
    </xf>
    <xf numFmtId="0" fontId="22" fillId="0" borderId="11" xfId="0" applyFont="1" applyBorder="1" applyAlignment="1" applyProtection="1">
      <alignment horizontal="left" vertical="center" wrapText="1"/>
    </xf>
    <xf numFmtId="0" fontId="22" fillId="0" borderId="12" xfId="0" applyFont="1" applyBorder="1" applyAlignment="1" applyProtection="1">
      <alignment horizontal="left" vertical="center" wrapText="1"/>
    </xf>
    <xf numFmtId="0" fontId="24" fillId="0" borderId="6" xfId="0" applyFont="1" applyBorder="1" applyAlignment="1" applyProtection="1">
      <alignment horizontal="left" wrapText="1"/>
    </xf>
    <xf numFmtId="0" fontId="24" fillId="0" borderId="0" xfId="0" applyFont="1" applyFill="1" applyBorder="1" applyAlignment="1" applyProtection="1">
      <alignment horizontal="left"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4" xfId="0" applyBorder="1" applyAlignment="1" applyProtection="1">
      <alignment horizontal="left" vertical="top" wrapText="1"/>
    </xf>
    <xf numFmtId="0" fontId="16" fillId="7" borderId="11" xfId="1" applyFill="1" applyBorder="1" applyAlignment="1">
      <alignment horizontal="center"/>
    </xf>
    <xf numFmtId="0" fontId="16" fillId="7" borderId="6" xfId="1" applyFill="1" applyBorder="1" applyAlignment="1">
      <alignment horizontal="center"/>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38" fillId="0" borderId="7" xfId="0" applyFont="1" applyBorder="1" applyAlignment="1" applyProtection="1">
      <alignment horizontal="left" vertical="top" wrapText="1"/>
    </xf>
    <xf numFmtId="0" fontId="20" fillId="0" borderId="0" xfId="0" applyFont="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0" xfId="1" applyBorder="1" applyAlignment="1" applyProtection="1">
      <alignment horizontal="left" vertical="top" wrapText="1"/>
    </xf>
    <xf numFmtId="0" fontId="16" fillId="0" borderId="9" xfId="1" applyBorder="1" applyAlignment="1" applyProtection="1">
      <alignment horizontal="left" vertical="top" wrapText="1"/>
    </xf>
    <xf numFmtId="0" fontId="38" fillId="0" borderId="4"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6" fillId="0" borderId="5" xfId="1" applyBorder="1" applyAlignment="1" applyProtection="1">
      <alignment horizontal="left" vertical="top" wrapText="1"/>
    </xf>
    <xf numFmtId="0" fontId="16" fillId="0" borderId="6" xfId="1" applyBorder="1" applyAlignment="1" applyProtection="1">
      <alignment horizontal="left" vertical="top" wrapText="1"/>
    </xf>
    <xf numFmtId="0" fontId="16" fillId="0" borderId="7" xfId="1" applyBorder="1" applyAlignment="1" applyProtection="1">
      <alignment horizontal="left" vertical="top" wrapText="1"/>
    </xf>
    <xf numFmtId="0" fontId="38"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27" fillId="5" borderId="6" xfId="2" applyFill="1" applyBorder="1" applyAlignment="1" applyProtection="1">
      <alignment horizontal="left" vertical="top"/>
    </xf>
    <xf numFmtId="0" fontId="28" fillId="0" borderId="0" xfId="2" applyFont="1" applyFill="1" applyBorder="1" applyAlignment="1" applyProtection="1">
      <alignment horizontal="left" vertical="top" wrapText="1"/>
    </xf>
    <xf numFmtId="0" fontId="28" fillId="0" borderId="9" xfId="2" applyFont="1" applyFill="1" applyBorder="1" applyAlignment="1" applyProtection="1">
      <alignment horizontal="left" vertical="top" wrapText="1"/>
    </xf>
    <xf numFmtId="0" fontId="27" fillId="5" borderId="8"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7" fillId="5" borderId="6" xfId="2" applyFill="1" applyBorder="1" applyAlignment="1" applyProtection="1">
      <alignment horizontal="center"/>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46" fillId="0" borderId="15" xfId="2" applyFont="1" applyBorder="1" applyAlignment="1" applyProtection="1">
      <alignment horizontal="left" vertical="top" wrapText="1"/>
    </xf>
    <xf numFmtId="0" fontId="28" fillId="0" borderId="14"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7" fillId="3" borderId="13" xfId="2" applyFont="1" applyFill="1" applyBorder="1" applyAlignment="1" applyProtection="1">
      <alignment horizontal="center" vertical="center"/>
      <protection hidden="1"/>
    </xf>
    <xf numFmtId="0" fontId="27" fillId="3" borderId="16" xfId="2" applyFont="1" applyFill="1" applyBorder="1" applyAlignment="1" applyProtection="1">
      <alignment horizontal="center" vertical="center"/>
      <protection hidden="1"/>
    </xf>
    <xf numFmtId="0" fontId="28" fillId="5" borderId="11" xfId="2" applyFont="1" applyFill="1" applyBorder="1" applyAlignment="1" applyProtection="1">
      <alignment horizontal="left" vertical="top" wrapText="1"/>
      <protection hidden="1"/>
    </xf>
    <xf numFmtId="0" fontId="28" fillId="5" borderId="12" xfId="2" applyFont="1" applyFill="1" applyBorder="1" applyAlignment="1" applyProtection="1">
      <alignment horizontal="left" vertical="top" wrapText="1"/>
      <protection hidden="1"/>
    </xf>
    <xf numFmtId="0" fontId="28" fillId="0" borderId="1" xfId="2" applyFont="1" applyBorder="1" applyAlignment="1" applyProtection="1">
      <alignment horizontal="left" vertical="top" wrapText="1"/>
    </xf>
    <xf numFmtId="0" fontId="28" fillId="0" borderId="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5" xfId="2" applyFont="1" applyBorder="1" applyAlignment="1" applyProtection="1">
      <alignment horizontal="left" vertical="top"/>
    </xf>
    <xf numFmtId="0" fontId="28" fillId="0" borderId="6" xfId="2" applyFont="1" applyBorder="1" applyAlignment="1" applyProtection="1">
      <alignment horizontal="left" vertical="top"/>
    </xf>
    <xf numFmtId="0" fontId="28" fillId="0" borderId="7" xfId="2" applyFont="1" applyBorder="1" applyAlignment="1" applyProtection="1">
      <alignment horizontal="left" vertical="top"/>
    </xf>
    <xf numFmtId="0" fontId="27" fillId="2" borderId="15" xfId="2" applyFont="1" applyFill="1" applyBorder="1" applyAlignment="1" applyProtection="1">
      <alignment horizontal="left" vertical="top" wrapText="1"/>
      <protection hidden="1"/>
    </xf>
    <xf numFmtId="0" fontId="27" fillId="2" borderId="11" xfId="2" applyFont="1" applyFill="1" applyBorder="1" applyAlignment="1" applyProtection="1">
      <alignment horizontal="left" vertical="top" wrapText="1"/>
      <protection hidden="1"/>
    </xf>
    <xf numFmtId="0" fontId="27" fillId="2" borderId="12" xfId="2" applyFont="1" applyFill="1" applyBorder="1" applyAlignment="1" applyProtection="1">
      <alignment horizontal="left" vertical="top" wrapText="1"/>
      <protection hidden="1"/>
    </xf>
    <xf numFmtId="2" fontId="27" fillId="3" borderId="13" xfId="2" applyNumberFormat="1" applyFont="1" applyFill="1" applyBorder="1" applyAlignment="1" applyProtection="1">
      <alignment horizontal="center" vertical="center"/>
      <protection hidden="1"/>
    </xf>
    <xf numFmtId="2" fontId="27" fillId="3" borderId="16" xfId="2" applyNumberFormat="1" applyFont="1" applyFill="1" applyBorder="1" applyAlignment="1" applyProtection="1">
      <alignment horizontal="center" vertical="center"/>
      <protection hidden="1"/>
    </xf>
    <xf numFmtId="0" fontId="27" fillId="0" borderId="15"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9" fillId="0" borderId="0" xfId="2" applyFont="1" applyAlignment="1" applyProtection="1">
      <alignment horizontal="center" vertical="top"/>
    </xf>
    <xf numFmtId="0" fontId="30"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8" fillId="2" borderId="3" xfId="2" applyFont="1" applyFill="1" applyBorder="1" applyAlignment="1" applyProtection="1">
      <alignment horizontal="left" vertical="top" wrapText="1"/>
    </xf>
    <xf numFmtId="0" fontId="28" fillId="2" borderId="4" xfId="2" applyFont="1" applyFill="1" applyBorder="1" applyAlignment="1" applyProtection="1">
      <alignment horizontal="left" vertical="top" wrapText="1"/>
    </xf>
    <xf numFmtId="0" fontId="28" fillId="2" borderId="6" xfId="2" applyFont="1" applyFill="1" applyBorder="1" applyAlignment="1" applyProtection="1">
      <alignment horizontal="left" vertical="top" wrapText="1"/>
    </xf>
    <xf numFmtId="0" fontId="28" fillId="2" borderId="7" xfId="2" applyFont="1" applyFill="1" applyBorder="1" applyAlignment="1" applyProtection="1">
      <alignment horizontal="left" vertical="top" wrapText="1"/>
    </xf>
    <xf numFmtId="0" fontId="33" fillId="5" borderId="3" xfId="2" applyFont="1" applyFill="1" applyBorder="1" applyAlignment="1" applyProtection="1">
      <alignment horizontal="left" vertical="top" wrapText="1"/>
    </xf>
    <xf numFmtId="0" fontId="33" fillId="5" borderId="4" xfId="2" applyFont="1" applyFill="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5" xfId="2" applyFont="1" applyBorder="1" applyAlignment="1" applyProtection="1">
      <alignment horizontal="left" vertical="top"/>
    </xf>
    <xf numFmtId="0" fontId="46" fillId="0" borderId="12" xfId="2" applyFont="1" applyBorder="1" applyAlignment="1" applyProtection="1">
      <alignment horizontal="left" vertical="top"/>
    </xf>
    <xf numFmtId="0" fontId="28" fillId="0" borderId="15" xfId="2" applyFont="1" applyBorder="1" applyAlignment="1" applyProtection="1">
      <alignment horizontal="left" vertical="top"/>
    </xf>
    <xf numFmtId="0" fontId="0" fillId="0" borderId="12" xfId="0" applyBorder="1" applyAlignment="1" applyProtection="1">
      <alignment horizontal="left" vertical="top"/>
    </xf>
    <xf numFmtId="0" fontId="28" fillId="0" borderId="13" xfId="0" applyFont="1" applyBorder="1" applyAlignment="1" applyProtection="1">
      <alignment horizontal="left" vertical="top" wrapText="1"/>
    </xf>
    <xf numFmtId="0" fontId="28" fillId="0" borderId="16" xfId="0" applyFont="1" applyBorder="1" applyAlignment="1" applyProtection="1">
      <alignment horizontal="left" vertical="top" wrapText="1"/>
    </xf>
    <xf numFmtId="0" fontId="27" fillId="0" borderId="15" xfId="2" applyFont="1" applyBorder="1" applyAlignment="1" applyProtection="1">
      <alignment horizontal="left" vertical="top"/>
    </xf>
    <xf numFmtId="0" fontId="6" fillId="0" borderId="15" xfId="0"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xf>
    <xf numFmtId="0" fontId="28" fillId="0" borderId="16" xfId="2" applyFont="1" applyBorder="1" applyAlignment="1" applyProtection="1">
      <alignment horizontal="left" vertical="top"/>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7" fillId="0" borderId="15" xfId="2" applyFont="1" applyFill="1" applyBorder="1" applyAlignment="1" applyProtection="1">
      <alignment horizontal="left" vertical="top" wrapText="1"/>
    </xf>
    <xf numFmtId="2" fontId="27" fillId="3" borderId="13"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wrapText="1"/>
      <protection hidden="1"/>
    </xf>
    <xf numFmtId="0" fontId="28" fillId="0" borderId="13" xfId="2" applyFont="1" applyBorder="1" applyAlignment="1" applyProtection="1">
      <alignment horizontal="center" vertical="top" wrapText="1"/>
    </xf>
    <xf numFmtId="0" fontId="28" fillId="0" borderId="17" xfId="2" applyFont="1" applyBorder="1" applyAlignment="1" applyProtection="1">
      <alignment horizontal="center" vertical="top" wrapText="1"/>
    </xf>
    <xf numFmtId="0" fontId="28" fillId="0" borderId="16" xfId="2" applyFont="1" applyBorder="1" applyAlignment="1" applyProtection="1">
      <alignment horizontal="center" vertical="top" wrapText="1"/>
    </xf>
    <xf numFmtId="0" fontId="28" fillId="0" borderId="17" xfId="2" applyFont="1" applyBorder="1" applyAlignment="1" applyProtection="1">
      <alignment horizontal="left" vertical="top"/>
    </xf>
    <xf numFmtId="2" fontId="27" fillId="3" borderId="16"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protection hidden="1"/>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78">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30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1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346"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36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374" lockText="1" noThreeD="1"/>
</file>

<file path=xl/ctrlProps/ctrlProp16.xml><?xml version="1.0" encoding="utf-8"?>
<formControlPr xmlns="http://schemas.microsoft.com/office/spreadsheetml/2009/9/main" objectType="Radio" firstButton="1" fmlaLink="$AD$38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40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D$41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D$44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D$48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50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D$516" lockText="1" noThreeD="1"/>
</file>

<file path=xl/ctrlProps/ctrlProp43.xml><?xml version="1.0" encoding="utf-8"?>
<formControlPr xmlns="http://schemas.microsoft.com/office/spreadsheetml/2009/9/main" objectType="CheckBox" fmlaLink="$AD$517" lockText="1" noThreeD="1"/>
</file>

<file path=xl/ctrlProps/ctrlProp44.xml><?xml version="1.0" encoding="utf-8"?>
<formControlPr xmlns="http://schemas.microsoft.com/office/spreadsheetml/2009/9/main" objectType="CheckBox" fmlaLink="$AD$518" lockText="1" noThreeD="1"/>
</file>

<file path=xl/ctrlProps/ctrlProp45.xml><?xml version="1.0" encoding="utf-8"?>
<formControlPr xmlns="http://schemas.microsoft.com/office/spreadsheetml/2009/9/main" objectType="CheckBox" fmlaLink="$AE$518" lockText="1" noThreeD="1"/>
</file>

<file path=xl/ctrlProps/ctrlProp46.xml><?xml version="1.0" encoding="utf-8"?>
<formControlPr xmlns="http://schemas.microsoft.com/office/spreadsheetml/2009/9/main" objectType="CheckBox" fmlaLink="$AE$516" lockText="1" noThreeD="1"/>
</file>

<file path=xl/ctrlProps/ctrlProp47.xml><?xml version="1.0" encoding="utf-8"?>
<formControlPr xmlns="http://schemas.microsoft.com/office/spreadsheetml/2009/9/main" objectType="CheckBox" fmlaLink="$AE$517" lockText="1" noThreeD="1"/>
</file>

<file path=xl/ctrlProps/ctrlProp48.xml><?xml version="1.0" encoding="utf-8"?>
<formControlPr xmlns="http://schemas.microsoft.com/office/spreadsheetml/2009/9/main" objectType="CheckBox" fmlaLink="$AD$521" lockText="1" noThreeD="1"/>
</file>

<file path=xl/ctrlProps/ctrlProp49.xml><?xml version="1.0" encoding="utf-8"?>
<formControlPr xmlns="http://schemas.microsoft.com/office/spreadsheetml/2009/9/main" objectType="CheckBox" fmlaLink="$AD$522" lockText="1" noThreeD="1"/>
</file>

<file path=xl/ctrlProps/ctrlProp50.xml><?xml version="1.0" encoding="utf-8"?>
<formControlPr xmlns="http://schemas.microsoft.com/office/spreadsheetml/2009/9/main" objectType="CheckBox" fmlaLink="$AE$521" lockText="1" noThreeD="1"/>
</file>

<file path=xl/ctrlProps/ctrlProp51.xml><?xml version="1.0" encoding="utf-8"?>
<formControlPr xmlns="http://schemas.microsoft.com/office/spreadsheetml/2009/9/main" objectType="CheckBox" fmlaLink="$AE$522" lockText="1" noThreeD="1"/>
</file>

<file path=xl/ctrlProps/ctrlProp52.xml><?xml version="1.0" encoding="utf-8"?>
<formControlPr xmlns="http://schemas.microsoft.com/office/spreadsheetml/2009/9/main" objectType="CheckBox" fmlaLink="$AD$523" lockText="1" noThreeD="1"/>
</file>

<file path=xl/ctrlProps/ctrlProp53.xml><?xml version="1.0" encoding="utf-8"?>
<formControlPr xmlns="http://schemas.microsoft.com/office/spreadsheetml/2009/9/main" objectType="CheckBox" fmlaLink="$AE$523" lockText="1" noThreeD="1"/>
</file>

<file path=xl/ctrlProps/ctrlProp54.xml><?xml version="1.0" encoding="utf-8"?>
<formControlPr xmlns="http://schemas.microsoft.com/office/spreadsheetml/2009/9/main" objectType="CheckBox" fmlaLink="$AD$519"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AD$485" lockText="1" noThreeD="1"/>
</file>

<file path=xl/ctrlProps/ctrlProp64.xml><?xml version="1.0" encoding="utf-8"?>
<formControlPr xmlns="http://schemas.microsoft.com/office/spreadsheetml/2009/9/main" objectType="CheckBox" fmlaLink="$AD$486" lockText="1" noThreeD="1"/>
</file>

<file path=xl/ctrlProps/ctrlProp65.xml><?xml version="1.0" encoding="utf-8"?>
<formControlPr xmlns="http://schemas.microsoft.com/office/spreadsheetml/2009/9/main" objectType="CheckBox" fmlaLink="$AD$487" lockText="1" noThreeD="1"/>
</file>

<file path=xl/ctrlProps/ctrlProp66.xml><?xml version="1.0" encoding="utf-8"?>
<formControlPr xmlns="http://schemas.microsoft.com/office/spreadsheetml/2009/9/main" objectType="CheckBox" fmlaLink="$AD$488" lockText="1" noThreeD="1"/>
</file>

<file path=xl/ctrlProps/ctrlProp67.xml><?xml version="1.0" encoding="utf-8"?>
<formControlPr xmlns="http://schemas.microsoft.com/office/spreadsheetml/2009/9/main" objectType="CheckBox" fmlaLink="$AD$490" lockText="1" noThreeD="1"/>
</file>

<file path=xl/ctrlProps/ctrlProp68.xml><?xml version="1.0" encoding="utf-8"?>
<formControlPr xmlns="http://schemas.microsoft.com/office/spreadsheetml/2009/9/main" objectType="CheckBox" fmlaLink="$AD$489" lockText="1" noThreeD="1"/>
</file>

<file path=xl/ctrlProps/ctrlProp69.xml><?xml version="1.0" encoding="utf-8"?>
<formControlPr xmlns="http://schemas.microsoft.com/office/spreadsheetml/2009/9/main" objectType="Radio" firstButton="1" fmlaLink="$AD$45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D$46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D$48" lockText="1" noThreeD="1"/>
</file>

<file path=xl/ctrlProps/ctrlProp81.xml><?xml version="1.0" encoding="utf-8"?>
<formControlPr xmlns="http://schemas.microsoft.com/office/spreadsheetml/2009/9/main" objectType="CheckBox" fmlaLink="$AE$48" lockText="1" noThreeD="1"/>
</file>

<file path=xl/ctrlProps/ctrlProp82.xml><?xml version="1.0" encoding="utf-8"?>
<formControlPr xmlns="http://schemas.microsoft.com/office/spreadsheetml/2009/9/main" objectType="CheckBox" fmlaLink="$AE$49"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fmlaLink="$AE$50"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fmlaLink="$AE$52" lockText="1" noThreeD="1"/>
</file>

<file path=xl/ctrlProps/ctrlProp98.xml><?xml version="1.0" encoding="utf-8"?>
<formControlPr xmlns="http://schemas.microsoft.com/office/spreadsheetml/2009/9/main" objectType="CheckBox" fmlaLink="$AE$51" lockText="1" noThreeD="1"/>
</file>

<file path=xl/ctrlProps/ctrlProp99.xml><?xml version="1.0" encoding="utf-8"?>
<formControlPr xmlns="http://schemas.microsoft.com/office/spreadsheetml/2009/9/main" objectType="CheckBox" fmlaLink="$AE$46" lockText="1" noThreeD="1"/>
</file>

<file path=xl/ctrlProps/ctrlProp100.xml><?xml version="1.0" encoding="utf-8"?>
<formControlPr xmlns="http://schemas.microsoft.com/office/spreadsheetml/2009/9/main" objectType="CheckBox" fmlaLink="$AE$53" lockText="1" noThreeD="1"/>
</file>

<file path=xl/ctrlProps/ctrlProp101.xml><?xml version="1.0" encoding="utf-8"?>
<formControlPr xmlns="http://schemas.microsoft.com/office/spreadsheetml/2009/9/main" objectType="CheckBox" fmlaLink="$AE$57" lockText="1" noThreeD="1"/>
</file>

<file path=xl/ctrlProps/ctrlProp102.xml><?xml version="1.0" encoding="utf-8"?>
<formControlPr xmlns="http://schemas.microsoft.com/office/spreadsheetml/2009/9/main" objectType="CheckBox" fmlaLink="$AE$54" lockText="1" noThreeD="1"/>
</file>

<file path=xl/ctrlProps/ctrlProp103.xml><?xml version="1.0" encoding="utf-8"?>
<formControlPr xmlns="http://schemas.microsoft.com/office/spreadsheetml/2009/9/main" objectType="CheckBox" fmlaLink="$AE$55" lockText="1" noThreeD="1"/>
</file>

<file path=xl/ctrlProps/ctrlProp104.xml><?xml version="1.0" encoding="utf-8"?>
<formControlPr xmlns="http://schemas.microsoft.com/office/spreadsheetml/2009/9/main" objectType="CheckBox" fmlaLink="$AE$56" lockText="1" noThreeD="1"/>
</file>

<file path=xl/ctrlProps/ctrlProp105.xml><?xml version="1.0" encoding="utf-8"?>
<formControlPr xmlns="http://schemas.microsoft.com/office/spreadsheetml/2009/9/main" objectType="CheckBox" fmlaLink="$AE$58" lockText="1" noThreeD="1"/>
</file>

<file path=xl/ctrlProps/ctrlProp106.xml><?xml version="1.0" encoding="utf-8"?>
<formControlPr xmlns="http://schemas.microsoft.com/office/spreadsheetml/2009/9/main" objectType="CheckBox" fmlaLink="$AE$59"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AE$39" lockText="1" noThreeD="1"/>
</file>

<file path=xl/ctrlProps/ctrlProp113.xml><?xml version="1.0" encoding="utf-8"?>
<formControlPr xmlns="http://schemas.microsoft.com/office/spreadsheetml/2009/9/main" objectType="CheckBox" fmlaLink="$AE$62" lockText="1" noThreeD="1"/>
</file>

<file path=xl/ctrlProps/ctrlProp114.xml><?xml version="1.0" encoding="utf-8"?>
<formControlPr xmlns="http://schemas.microsoft.com/office/spreadsheetml/2009/9/main" objectType="CheckBox" fmlaLink="$AE$6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E$64" lockText="1" noThreeD="1"/>
</file>

<file path=xl/ctrlProps/ctrlProp120.xml><?xml version="1.0" encoding="utf-8"?>
<formControlPr xmlns="http://schemas.microsoft.com/office/spreadsheetml/2009/9/main" objectType="CheckBox" fmlaLink="$AE$65" lockText="1" noThreeD="1"/>
</file>

<file path=xl/ctrlProps/ctrlProp121.xml><?xml version="1.0" encoding="utf-8"?>
<formControlPr xmlns="http://schemas.microsoft.com/office/spreadsheetml/2009/9/main" objectType="CheckBox" fmlaLink="$AE$66"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CheckBox" fmlaLink="$AE$69"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CheckBox" fmlaLink="$AE$61" lockText="1" noThreeD="1"/>
</file>

<file path=xl/ctrlProps/ctrlProp128.xml><?xml version="1.0" encoding="utf-8"?>
<formControlPr xmlns="http://schemas.microsoft.com/office/spreadsheetml/2009/9/main" objectType="CheckBox" fmlaLink="$AE$60"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D$423"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AD$55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fmlaLink="$AD$565"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AD$656" lockText="1" noThreeD="1"/>
</file>

<file path=xl/ctrlProps/ctrlProp142.xml><?xml version="1.0" encoding="utf-8"?>
<formControlPr xmlns="http://schemas.microsoft.com/office/spreadsheetml/2009/9/main" objectType="CheckBox" fmlaLink="$AD$660" lockText="1" noThreeD="1"/>
</file>

<file path=xl/ctrlProps/ctrlProp143.xml><?xml version="1.0" encoding="utf-8"?>
<formControlPr xmlns="http://schemas.microsoft.com/office/spreadsheetml/2009/9/main" objectType="CheckBox" fmlaLink="$AD$675" lockText="1" noThreeD="1"/>
</file>

<file path=xl/ctrlProps/ctrlProp144.xml><?xml version="1.0" encoding="utf-8"?>
<formControlPr xmlns="http://schemas.microsoft.com/office/spreadsheetml/2009/9/main" objectType="CheckBox" fmlaLink="$AD$679" lockText="1" noThreeD="1"/>
</file>

<file path=xl/ctrlProps/ctrlProp145.xml><?xml version="1.0" encoding="utf-8"?>
<formControlPr xmlns="http://schemas.microsoft.com/office/spreadsheetml/2009/9/main" objectType="CheckBox" fmlaLink="$AD$579" lockText="1" noThreeD="1"/>
</file>

<file path=xl/ctrlProps/ctrlProp146.xml><?xml version="1.0" encoding="utf-8"?>
<formControlPr xmlns="http://schemas.microsoft.com/office/spreadsheetml/2009/9/main" objectType="CheckBox" fmlaLink="$AD$583" lockText="1" noThreeD="1"/>
</file>

<file path=xl/ctrlProps/ctrlProp147.xml><?xml version="1.0" encoding="utf-8"?>
<formControlPr xmlns="http://schemas.microsoft.com/office/spreadsheetml/2009/9/main" objectType="CheckBox" fmlaLink="$AD$587" lockText="1" noThreeD="1"/>
</file>

<file path=xl/ctrlProps/ctrlProp148.xml><?xml version="1.0" encoding="utf-8"?>
<formControlPr xmlns="http://schemas.microsoft.com/office/spreadsheetml/2009/9/main" objectType="CheckBox" fmlaLink="$AD$602" lockText="1" noThreeD="1"/>
</file>

<file path=xl/ctrlProps/ctrlProp149.xml><?xml version="1.0" encoding="utf-8"?>
<formControlPr xmlns="http://schemas.microsoft.com/office/spreadsheetml/2009/9/main" objectType="CheckBox" fmlaLink="$AD$606" lockText="1" noThreeD="1"/>
</file>

<file path=xl/ctrlProps/ctrlProp150.xml><?xml version="1.0" encoding="utf-8"?>
<formControlPr xmlns="http://schemas.microsoft.com/office/spreadsheetml/2009/9/main" objectType="CheckBox" fmlaLink="$AD$610" lockText="1" noThreeD="1"/>
</file>

<file path=xl/ctrlProps/ctrlProp151.xml><?xml version="1.0" encoding="utf-8"?>
<formControlPr xmlns="http://schemas.microsoft.com/office/spreadsheetml/2009/9/main" objectType="CheckBox" fmlaLink="$AD$652" lockText="1" noThreeD="1"/>
</file>

<file path=xl/ctrlProps/ctrlProp152.xml><?xml version="1.0" encoding="utf-8"?>
<formControlPr xmlns="http://schemas.microsoft.com/office/spreadsheetml/2009/9/main" objectType="CheckBox" fmlaLink="$AD$671" lockText="1" noThreeD="1"/>
</file>

<file path=xl/ctrlProps/ctrlProp153.xml><?xml version="1.0" encoding="utf-8"?>
<formControlPr xmlns="http://schemas.microsoft.com/office/spreadsheetml/2009/9/main" objectType="CheckBox" fmlaLink="$AD$575" lockText="1" noThreeD="1"/>
</file>

<file path=xl/ctrlProps/ctrlProp154.xml><?xml version="1.0" encoding="utf-8"?>
<formControlPr xmlns="http://schemas.microsoft.com/office/spreadsheetml/2009/9/main" objectType="CheckBox" fmlaLink="$AD$594" lockText="1" noThreeD="1"/>
</file>

<file path=xl/ctrlProps/ctrlProp155.xml><?xml version="1.0" encoding="utf-8"?>
<formControlPr xmlns="http://schemas.microsoft.com/office/spreadsheetml/2009/9/main" objectType="CheckBox" fmlaLink="$AD$598"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AD$61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AD$625"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AD$63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AD$646"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CheckBox" fmlaLink="$AD$667"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CheckBox" fmlaLink="$AE$67" lockText="1" noThreeD="1"/>
</file>

<file path=xl/ctrlProps/ctrlProp181.xml><?xml version="1.0" encoding="utf-8"?>
<formControlPr xmlns="http://schemas.microsoft.com/office/spreadsheetml/2009/9/main" objectType="CheckBox" fmlaLink="$AE$68"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AD$42" lockText="1" noThreeD="1"/>
</file>

<file path=xl/ctrlProps/ctrlProp184.xml><?xml version="1.0" encoding="utf-8"?>
<formControlPr xmlns="http://schemas.microsoft.com/office/spreadsheetml/2009/9/main" objectType="CheckBox" fmlaLink="$AD$43" lockText="1" noThreeD="1"/>
</file>

<file path=xl/ctrlProps/ctrlProp185.xml><?xml version="1.0" encoding="utf-8"?>
<formControlPr xmlns="http://schemas.microsoft.com/office/spreadsheetml/2009/9/main" objectType="CheckBox" fmlaLink="$AD$44"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301</xdr:row>
          <xdr:rowOff>9525</xdr:rowOff>
        </xdr:from>
        <xdr:to>
          <xdr:col>47</xdr:col>
          <xdr:colOff>9525</xdr:colOff>
          <xdr:row>302</xdr:row>
          <xdr:rowOff>0</xdr:rowOff>
        </xdr:to>
        <xdr:sp macro="" textlink="">
          <xdr:nvSpPr>
            <xdr:cNvPr id="1333" name="Option Button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302</xdr:row>
          <xdr:rowOff>9525</xdr:rowOff>
        </xdr:from>
        <xdr:to>
          <xdr:col>47</xdr:col>
          <xdr:colOff>9525</xdr:colOff>
          <xdr:row>303</xdr:row>
          <xdr:rowOff>0</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303</xdr:row>
          <xdr:rowOff>9525</xdr:rowOff>
        </xdr:from>
        <xdr:to>
          <xdr:col>47</xdr:col>
          <xdr:colOff>9525</xdr:colOff>
          <xdr:row>304</xdr:row>
          <xdr:rowOff>0</xdr:rowOff>
        </xdr:to>
        <xdr:sp macro="" textlink="">
          <xdr:nvSpPr>
            <xdr:cNvPr id="1335" name="Option Button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304</xdr:row>
          <xdr:rowOff>9525</xdr:rowOff>
        </xdr:from>
        <xdr:to>
          <xdr:col>47</xdr:col>
          <xdr:colOff>9525</xdr:colOff>
          <xdr:row>304</xdr:row>
          <xdr:rowOff>390525</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312</xdr:row>
          <xdr:rowOff>9525</xdr:rowOff>
        </xdr:from>
        <xdr:to>
          <xdr:col>47</xdr:col>
          <xdr:colOff>9525</xdr:colOff>
          <xdr:row>313</xdr:row>
          <xdr:rowOff>0</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313</xdr:row>
          <xdr:rowOff>9525</xdr:rowOff>
        </xdr:from>
        <xdr:to>
          <xdr:col>47</xdr:col>
          <xdr:colOff>9525</xdr:colOff>
          <xdr:row>314</xdr:row>
          <xdr:rowOff>0</xdr:rowOff>
        </xdr:to>
        <xdr:sp macro="" textlink="">
          <xdr:nvSpPr>
            <xdr:cNvPr id="1338" name="Option Button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314</xdr:row>
          <xdr:rowOff>9525</xdr:rowOff>
        </xdr:from>
        <xdr:to>
          <xdr:col>47</xdr:col>
          <xdr:colOff>9525</xdr:colOff>
          <xdr:row>315</xdr:row>
          <xdr:rowOff>0</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315</xdr:row>
          <xdr:rowOff>9525</xdr:rowOff>
        </xdr:from>
        <xdr:to>
          <xdr:col>47</xdr:col>
          <xdr:colOff>9525</xdr:colOff>
          <xdr:row>316</xdr:row>
          <xdr:rowOff>0</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345</xdr:row>
          <xdr:rowOff>9525</xdr:rowOff>
        </xdr:from>
        <xdr:to>
          <xdr:col>47</xdr:col>
          <xdr:colOff>9525</xdr:colOff>
          <xdr:row>346</xdr:row>
          <xdr:rowOff>0</xdr:rowOff>
        </xdr:to>
        <xdr:sp macro="" textlink="">
          <xdr:nvSpPr>
            <xdr:cNvPr id="1341" name="Option Butto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346</xdr:row>
          <xdr:rowOff>9525</xdr:rowOff>
        </xdr:from>
        <xdr:to>
          <xdr:col>47</xdr:col>
          <xdr:colOff>9525</xdr:colOff>
          <xdr:row>347</xdr:row>
          <xdr:rowOff>0</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347</xdr:row>
          <xdr:rowOff>9525</xdr:rowOff>
        </xdr:from>
        <xdr:to>
          <xdr:col>47</xdr:col>
          <xdr:colOff>9525</xdr:colOff>
          <xdr:row>348</xdr:row>
          <xdr:rowOff>0</xdr:rowOff>
        </xdr:to>
        <xdr:sp macro="" textlink="">
          <xdr:nvSpPr>
            <xdr:cNvPr id="1343" name="Option Butto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348</xdr:row>
          <xdr:rowOff>9525</xdr:rowOff>
        </xdr:from>
        <xdr:to>
          <xdr:col>47</xdr:col>
          <xdr:colOff>9525</xdr:colOff>
          <xdr:row>349</xdr:row>
          <xdr:rowOff>0</xdr:rowOff>
        </xdr:to>
        <xdr:sp macro="" textlink="">
          <xdr:nvSpPr>
            <xdr:cNvPr id="1344" name="Option Butto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359</xdr:row>
          <xdr:rowOff>9525</xdr:rowOff>
        </xdr:from>
        <xdr:to>
          <xdr:col>47</xdr:col>
          <xdr:colOff>9525</xdr:colOff>
          <xdr:row>359</xdr:row>
          <xdr:rowOff>390525</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360</xdr:row>
          <xdr:rowOff>0</xdr:rowOff>
        </xdr:from>
        <xdr:to>
          <xdr:col>47</xdr:col>
          <xdr:colOff>9525</xdr:colOff>
          <xdr:row>361</xdr:row>
          <xdr:rowOff>0</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373</xdr:row>
          <xdr:rowOff>9525</xdr:rowOff>
        </xdr:from>
        <xdr:to>
          <xdr:col>47</xdr:col>
          <xdr:colOff>9525</xdr:colOff>
          <xdr:row>374</xdr:row>
          <xdr:rowOff>0</xdr:rowOff>
        </xdr:to>
        <xdr:sp macro="" textlink="">
          <xdr:nvSpPr>
            <xdr:cNvPr id="1347" name="Option Button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385</xdr:row>
          <xdr:rowOff>9525</xdr:rowOff>
        </xdr:from>
        <xdr:to>
          <xdr:col>47</xdr:col>
          <xdr:colOff>9525</xdr:colOff>
          <xdr:row>386</xdr:row>
          <xdr:rowOff>0</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386</xdr:row>
          <xdr:rowOff>9525</xdr:rowOff>
        </xdr:from>
        <xdr:to>
          <xdr:col>47</xdr:col>
          <xdr:colOff>9525</xdr:colOff>
          <xdr:row>387</xdr:row>
          <xdr:rowOff>0</xdr:rowOff>
        </xdr:to>
        <xdr:sp macro="" textlink="">
          <xdr:nvSpPr>
            <xdr:cNvPr id="1350" name="Option Button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387</xdr:row>
          <xdr:rowOff>9525</xdr:rowOff>
        </xdr:from>
        <xdr:to>
          <xdr:col>47</xdr:col>
          <xdr:colOff>9525</xdr:colOff>
          <xdr:row>388</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388</xdr:row>
          <xdr:rowOff>9525</xdr:rowOff>
        </xdr:from>
        <xdr:to>
          <xdr:col>47</xdr:col>
          <xdr:colOff>9525</xdr:colOff>
          <xdr:row>389</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400</xdr:row>
          <xdr:rowOff>9525</xdr:rowOff>
        </xdr:from>
        <xdr:to>
          <xdr:col>47</xdr:col>
          <xdr:colOff>9525</xdr:colOff>
          <xdr:row>401</xdr:row>
          <xdr:rowOff>0</xdr:rowOff>
        </xdr:to>
        <xdr:sp macro="" textlink="">
          <xdr:nvSpPr>
            <xdr:cNvPr id="1353" name="Option Button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401</xdr:row>
          <xdr:rowOff>9525</xdr:rowOff>
        </xdr:from>
        <xdr:to>
          <xdr:col>47</xdr:col>
          <xdr:colOff>9525</xdr:colOff>
          <xdr:row>402</xdr:row>
          <xdr:rowOff>0</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411</xdr:row>
          <xdr:rowOff>9525</xdr:rowOff>
        </xdr:from>
        <xdr:to>
          <xdr:col>47</xdr:col>
          <xdr:colOff>9525</xdr:colOff>
          <xdr:row>412</xdr:row>
          <xdr:rowOff>19050</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412</xdr:row>
          <xdr:rowOff>9525</xdr:rowOff>
        </xdr:from>
        <xdr:to>
          <xdr:col>47</xdr:col>
          <xdr:colOff>9525</xdr:colOff>
          <xdr:row>413</xdr:row>
          <xdr:rowOff>0</xdr:rowOff>
        </xdr:to>
        <xdr:sp macro="" textlink="">
          <xdr:nvSpPr>
            <xdr:cNvPr id="1356" name="Option Button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413</xdr:row>
          <xdr:rowOff>9525</xdr:rowOff>
        </xdr:from>
        <xdr:to>
          <xdr:col>47</xdr:col>
          <xdr:colOff>9525</xdr:colOff>
          <xdr:row>414</xdr:row>
          <xdr:rowOff>0</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414</xdr:row>
          <xdr:rowOff>9525</xdr:rowOff>
        </xdr:from>
        <xdr:to>
          <xdr:col>47</xdr:col>
          <xdr:colOff>9525</xdr:colOff>
          <xdr:row>415</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9525</xdr:rowOff>
        </xdr:from>
        <xdr:to>
          <xdr:col>47</xdr:col>
          <xdr:colOff>9525</xdr:colOff>
          <xdr:row>441</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441</xdr:row>
          <xdr:rowOff>9525</xdr:rowOff>
        </xdr:from>
        <xdr:to>
          <xdr:col>47</xdr:col>
          <xdr:colOff>9525</xdr:colOff>
          <xdr:row>441</xdr:row>
          <xdr:rowOff>238125</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9525</xdr:rowOff>
        </xdr:from>
        <xdr:to>
          <xdr:col>47</xdr:col>
          <xdr:colOff>9525</xdr:colOff>
          <xdr:row>443</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443</xdr:row>
          <xdr:rowOff>9525</xdr:rowOff>
        </xdr:from>
        <xdr:to>
          <xdr:col>47</xdr:col>
          <xdr:colOff>9525</xdr:colOff>
          <xdr:row>444</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481</xdr:row>
          <xdr:rowOff>9525</xdr:rowOff>
        </xdr:from>
        <xdr:to>
          <xdr:col>47</xdr:col>
          <xdr:colOff>9525</xdr:colOff>
          <xdr:row>482</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482</xdr:row>
          <xdr:rowOff>9525</xdr:rowOff>
        </xdr:from>
        <xdr:to>
          <xdr:col>47</xdr:col>
          <xdr:colOff>9525</xdr:colOff>
          <xdr:row>483</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9525</xdr:rowOff>
        </xdr:from>
        <xdr:to>
          <xdr:col>47</xdr:col>
          <xdr:colOff>9525</xdr:colOff>
          <xdr:row>500</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501</xdr:row>
          <xdr:rowOff>9525</xdr:rowOff>
        </xdr:from>
        <xdr:to>
          <xdr:col>47</xdr:col>
          <xdr:colOff>9525</xdr:colOff>
          <xdr:row>502</xdr:row>
          <xdr:rowOff>47625</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301</xdr:row>
          <xdr:rowOff>0</xdr:rowOff>
        </xdr:from>
        <xdr:to>
          <xdr:col>47</xdr:col>
          <xdr:colOff>9525</xdr:colOff>
          <xdr:row>305</xdr:row>
          <xdr:rowOff>0</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312</xdr:row>
          <xdr:rowOff>0</xdr:rowOff>
        </xdr:from>
        <xdr:to>
          <xdr:col>47</xdr:col>
          <xdr:colOff>9525</xdr:colOff>
          <xdr:row>316</xdr:row>
          <xdr:rowOff>0</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345</xdr:row>
          <xdr:rowOff>0</xdr:rowOff>
        </xdr:from>
        <xdr:to>
          <xdr:col>47</xdr:col>
          <xdr:colOff>9525</xdr:colOff>
          <xdr:row>349</xdr:row>
          <xdr:rowOff>0</xdr:rowOff>
        </xdr:to>
        <xdr:sp macro="" textlink="">
          <xdr:nvSpPr>
            <xdr:cNvPr id="1421" name="Group Box 397" hidden="1">
              <a:extLst>
                <a:ext uri="{63B3BB69-23CF-44E3-9099-C40C66FF867C}">
                  <a14:compatExt spid="_x0000_s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385</xdr:row>
          <xdr:rowOff>0</xdr:rowOff>
        </xdr:from>
        <xdr:to>
          <xdr:col>47</xdr:col>
          <xdr:colOff>9525</xdr:colOff>
          <xdr:row>389</xdr:row>
          <xdr:rowOff>0</xdr:rowOff>
        </xdr:to>
        <xdr:sp macro="" textlink="">
          <xdr:nvSpPr>
            <xdr:cNvPr id="1424" name="Group Box 400" hidden="1">
              <a:extLst>
                <a:ext uri="{63B3BB69-23CF-44E3-9099-C40C66FF867C}">
                  <a14:compatExt spid="_x0000_s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400</xdr:row>
          <xdr:rowOff>0</xdr:rowOff>
        </xdr:from>
        <xdr:to>
          <xdr:col>47</xdr:col>
          <xdr:colOff>9525</xdr:colOff>
          <xdr:row>403</xdr:row>
          <xdr:rowOff>9525</xdr:rowOff>
        </xdr:to>
        <xdr:sp macro="" textlink="">
          <xdr:nvSpPr>
            <xdr:cNvPr id="1425" name="Group Box 401" hidden="1">
              <a:extLst>
                <a:ext uri="{63B3BB69-23CF-44E3-9099-C40C66FF867C}">
                  <a14:compatExt spid="_x0000_s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411</xdr:row>
          <xdr:rowOff>0</xdr:rowOff>
        </xdr:from>
        <xdr:to>
          <xdr:col>47</xdr:col>
          <xdr:colOff>9525</xdr:colOff>
          <xdr:row>415</xdr:row>
          <xdr:rowOff>0</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0</xdr:rowOff>
        </xdr:from>
        <xdr:to>
          <xdr:col>47</xdr:col>
          <xdr:colOff>9525</xdr:colOff>
          <xdr:row>444</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481</xdr:row>
          <xdr:rowOff>0</xdr:rowOff>
        </xdr:from>
        <xdr:to>
          <xdr:col>47</xdr:col>
          <xdr:colOff>9525</xdr:colOff>
          <xdr:row>483</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515</xdr:row>
          <xdr:rowOff>0</xdr:rowOff>
        </xdr:from>
        <xdr:to>
          <xdr:col>1</xdr:col>
          <xdr:colOff>9525</xdr:colOff>
          <xdr:row>516</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516</xdr:row>
          <xdr:rowOff>0</xdr:rowOff>
        </xdr:from>
        <xdr:to>
          <xdr:col>1</xdr:col>
          <xdr:colOff>9525</xdr:colOff>
          <xdr:row>516</xdr:row>
          <xdr:rowOff>276225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517</xdr:row>
          <xdr:rowOff>0</xdr:rowOff>
        </xdr:from>
        <xdr:to>
          <xdr:col>1</xdr:col>
          <xdr:colOff>9525</xdr:colOff>
          <xdr:row>518</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517</xdr:row>
          <xdr:rowOff>0</xdr:rowOff>
        </xdr:from>
        <xdr:to>
          <xdr:col>13</xdr:col>
          <xdr:colOff>0</xdr:colOff>
          <xdr:row>518</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515</xdr:row>
          <xdr:rowOff>0</xdr:rowOff>
        </xdr:from>
        <xdr:to>
          <xdr:col>13</xdr:col>
          <xdr:colOff>0</xdr:colOff>
          <xdr:row>516</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516</xdr:row>
          <xdr:rowOff>0</xdr:rowOff>
        </xdr:from>
        <xdr:to>
          <xdr:col>13</xdr:col>
          <xdr:colOff>0</xdr:colOff>
          <xdr:row>516</xdr:row>
          <xdr:rowOff>276225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520</xdr:row>
          <xdr:rowOff>0</xdr:rowOff>
        </xdr:from>
        <xdr:to>
          <xdr:col>1</xdr:col>
          <xdr:colOff>9525</xdr:colOff>
          <xdr:row>521</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521</xdr:row>
          <xdr:rowOff>0</xdr:rowOff>
        </xdr:from>
        <xdr:to>
          <xdr:col>1</xdr:col>
          <xdr:colOff>9525</xdr:colOff>
          <xdr:row>522</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520</xdr:row>
          <xdr:rowOff>0</xdr:rowOff>
        </xdr:from>
        <xdr:to>
          <xdr:col>13</xdr:col>
          <xdr:colOff>0</xdr:colOff>
          <xdr:row>521</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521</xdr:row>
          <xdr:rowOff>0</xdr:rowOff>
        </xdr:from>
        <xdr:to>
          <xdr:col>13</xdr:col>
          <xdr:colOff>0</xdr:colOff>
          <xdr:row>522</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522</xdr:row>
          <xdr:rowOff>0</xdr:rowOff>
        </xdr:from>
        <xdr:to>
          <xdr:col>1</xdr:col>
          <xdr:colOff>9525</xdr:colOff>
          <xdr:row>523</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522</xdr:row>
          <xdr:rowOff>0</xdr:rowOff>
        </xdr:from>
        <xdr:to>
          <xdr:col>13</xdr:col>
          <xdr:colOff>0</xdr:colOff>
          <xdr:row>523</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518</xdr:row>
          <xdr:rowOff>0</xdr:rowOff>
        </xdr:from>
        <xdr:to>
          <xdr:col>1</xdr:col>
          <xdr:colOff>9525</xdr:colOff>
          <xdr:row>519</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502</xdr:row>
          <xdr:rowOff>9525</xdr:rowOff>
        </xdr:from>
        <xdr:to>
          <xdr:col>47</xdr:col>
          <xdr:colOff>9525</xdr:colOff>
          <xdr:row>503</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503</xdr:row>
          <xdr:rowOff>9525</xdr:rowOff>
        </xdr:from>
        <xdr:to>
          <xdr:col>47</xdr:col>
          <xdr:colOff>9525</xdr:colOff>
          <xdr:row>503</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374</xdr:row>
          <xdr:rowOff>0</xdr:rowOff>
        </xdr:from>
        <xdr:to>
          <xdr:col>29</xdr:col>
          <xdr:colOff>0</xdr:colOff>
          <xdr:row>374</xdr:row>
          <xdr:rowOff>323850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359</xdr:row>
          <xdr:rowOff>0</xdr:rowOff>
        </xdr:from>
        <xdr:to>
          <xdr:col>47</xdr:col>
          <xdr:colOff>9525</xdr:colOff>
          <xdr:row>361</xdr:row>
          <xdr:rowOff>0</xdr:rowOff>
        </xdr:to>
        <xdr:sp macro="" textlink="">
          <xdr:nvSpPr>
            <xdr:cNvPr id="1555" name="Group Box 531" hidden="1">
              <a:extLst>
                <a:ext uri="{63B3BB69-23CF-44E3-9099-C40C66FF867C}">
                  <a14:compatExt spid="_x0000_s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0</xdr:rowOff>
        </xdr:from>
        <xdr:to>
          <xdr:col>47</xdr:col>
          <xdr:colOff>9525</xdr:colOff>
          <xdr:row>504</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377</xdr:row>
          <xdr:rowOff>0</xdr:rowOff>
        </xdr:from>
        <xdr:to>
          <xdr:col>47</xdr:col>
          <xdr:colOff>9525</xdr:colOff>
          <xdr:row>378</xdr:row>
          <xdr:rowOff>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377</xdr:row>
          <xdr:rowOff>590550</xdr:rowOff>
        </xdr:from>
        <xdr:to>
          <xdr:col>47</xdr:col>
          <xdr:colOff>9525</xdr:colOff>
          <xdr:row>379</xdr:row>
          <xdr:rowOff>9525</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373</xdr:row>
          <xdr:rowOff>0</xdr:rowOff>
        </xdr:from>
        <xdr:to>
          <xdr:col>47</xdr:col>
          <xdr:colOff>9525</xdr:colOff>
          <xdr:row>379</xdr:row>
          <xdr:rowOff>9525</xdr:rowOff>
        </xdr:to>
        <xdr:sp macro="" textlink="">
          <xdr:nvSpPr>
            <xdr:cNvPr id="1587" name="Group Box 563" hidden="1">
              <a:extLst>
                <a:ext uri="{63B3BB69-23CF-44E3-9099-C40C66FF867C}">
                  <a14:compatExt spid="_x0000_s1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484</xdr:row>
          <xdr:rowOff>0</xdr:rowOff>
        </xdr:from>
        <xdr:to>
          <xdr:col>47</xdr:col>
          <xdr:colOff>9525</xdr:colOff>
          <xdr:row>485</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485</xdr:row>
          <xdr:rowOff>0</xdr:rowOff>
        </xdr:from>
        <xdr:to>
          <xdr:col>47</xdr:col>
          <xdr:colOff>9525</xdr:colOff>
          <xdr:row>486</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486</xdr:row>
          <xdr:rowOff>0</xdr:rowOff>
        </xdr:from>
        <xdr:to>
          <xdr:col>47</xdr:col>
          <xdr:colOff>9525</xdr:colOff>
          <xdr:row>487</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487</xdr:row>
          <xdr:rowOff>0</xdr:rowOff>
        </xdr:from>
        <xdr:to>
          <xdr:col>47</xdr:col>
          <xdr:colOff>9525</xdr:colOff>
          <xdr:row>488</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489</xdr:row>
          <xdr:rowOff>0</xdr:rowOff>
        </xdr:from>
        <xdr:to>
          <xdr:col>47</xdr:col>
          <xdr:colOff>9525</xdr:colOff>
          <xdr:row>490</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0</xdr:row>
      <xdr:rowOff>0</xdr:rowOff>
    </xdr:from>
    <xdr:to>
      <xdr:col>39</xdr:col>
      <xdr:colOff>1109379</xdr:colOff>
      <xdr:row>13</xdr:row>
      <xdr:rowOff>123264</xdr:rowOff>
    </xdr:to>
    <xdr:sp macro="" textlink="">
      <xdr:nvSpPr>
        <xdr:cNvPr id="2" name="Textfeld 1"/>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488</xdr:row>
          <xdr:rowOff>0</xdr:rowOff>
        </xdr:from>
        <xdr:to>
          <xdr:col>47</xdr:col>
          <xdr:colOff>9525</xdr:colOff>
          <xdr:row>489</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451</xdr:row>
          <xdr:rowOff>28575</xdr:rowOff>
        </xdr:from>
        <xdr:to>
          <xdr:col>28</xdr:col>
          <xdr:colOff>209550</xdr:colOff>
          <xdr:row>452</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452</xdr:row>
          <xdr:rowOff>114300</xdr:rowOff>
        </xdr:from>
        <xdr:to>
          <xdr:col>28</xdr:col>
          <xdr:colOff>219075</xdr:colOff>
          <xdr:row>453</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453</xdr:row>
          <xdr:rowOff>38100</xdr:rowOff>
        </xdr:from>
        <xdr:to>
          <xdr:col>28</xdr:col>
          <xdr:colOff>219075</xdr:colOff>
          <xdr:row>453</xdr:row>
          <xdr:rowOff>257175</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451</xdr:row>
          <xdr:rowOff>9525</xdr:rowOff>
        </xdr:from>
        <xdr:to>
          <xdr:col>29</xdr:col>
          <xdr:colOff>0</xdr:colOff>
          <xdr:row>454</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464</xdr:row>
          <xdr:rowOff>9525</xdr:rowOff>
        </xdr:from>
        <xdr:to>
          <xdr:col>47</xdr:col>
          <xdr:colOff>9525</xdr:colOff>
          <xdr:row>471</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468</xdr:row>
          <xdr:rowOff>238125</xdr:rowOff>
        </xdr:from>
        <xdr:to>
          <xdr:col>19</xdr:col>
          <xdr:colOff>9525</xdr:colOff>
          <xdr:row>468</xdr:row>
          <xdr:rowOff>447675</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469</xdr:row>
          <xdr:rowOff>104775</xdr:rowOff>
        </xdr:from>
        <xdr:to>
          <xdr:col>19</xdr:col>
          <xdr:colOff>19050</xdr:colOff>
          <xdr:row>469</xdr:row>
          <xdr:rowOff>314325</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470</xdr:row>
          <xdr:rowOff>314325</xdr:rowOff>
        </xdr:from>
        <xdr:to>
          <xdr:col>19</xdr:col>
          <xdr:colOff>19050</xdr:colOff>
          <xdr:row>470</xdr:row>
          <xdr:rowOff>790575</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468</xdr:row>
          <xdr:rowOff>276225</xdr:rowOff>
        </xdr:from>
        <xdr:to>
          <xdr:col>29</xdr:col>
          <xdr:colOff>0</xdr:colOff>
          <xdr:row>468</xdr:row>
          <xdr:rowOff>485775</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469</xdr:row>
          <xdr:rowOff>123825</xdr:rowOff>
        </xdr:from>
        <xdr:to>
          <xdr:col>29</xdr:col>
          <xdr:colOff>0</xdr:colOff>
          <xdr:row>469</xdr:row>
          <xdr:rowOff>333375</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470</xdr:row>
          <xdr:rowOff>295275</xdr:rowOff>
        </xdr:from>
        <xdr:to>
          <xdr:col>29</xdr:col>
          <xdr:colOff>0</xdr:colOff>
          <xdr:row>470</xdr:row>
          <xdr:rowOff>790575</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47</xdr:row>
          <xdr:rowOff>9525</xdr:rowOff>
        </xdr:from>
        <xdr:to>
          <xdr:col>26</xdr:col>
          <xdr:colOff>142875</xdr:colOff>
          <xdr:row>48</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47</xdr:row>
          <xdr:rowOff>0</xdr:rowOff>
        </xdr:from>
        <xdr:to>
          <xdr:col>47</xdr:col>
          <xdr:colOff>9525</xdr:colOff>
          <xdr:row>48</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48</xdr:row>
          <xdr:rowOff>0</xdr:rowOff>
        </xdr:from>
        <xdr:to>
          <xdr:col>29</xdr:col>
          <xdr:colOff>0</xdr:colOff>
          <xdr:row>49</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47</xdr:row>
          <xdr:rowOff>0</xdr:rowOff>
        </xdr:from>
        <xdr:to>
          <xdr:col>26</xdr:col>
          <xdr:colOff>142875</xdr:colOff>
          <xdr:row>47</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0</xdr:rowOff>
        </xdr:from>
        <xdr:to>
          <xdr:col>28</xdr:col>
          <xdr:colOff>161925</xdr:colOff>
          <xdr:row>49</xdr:row>
          <xdr:rowOff>180975</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48</xdr:row>
          <xdr:rowOff>0</xdr:rowOff>
        </xdr:from>
        <xdr:to>
          <xdr:col>26</xdr:col>
          <xdr:colOff>142875</xdr:colOff>
          <xdr:row>49</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19050</xdr:rowOff>
        </xdr:from>
        <xdr:to>
          <xdr:col>26</xdr:col>
          <xdr:colOff>190500</xdr:colOff>
          <xdr:row>49</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50</xdr:row>
          <xdr:rowOff>0</xdr:rowOff>
        </xdr:from>
        <xdr:to>
          <xdr:col>26</xdr:col>
          <xdr:colOff>228600</xdr:colOff>
          <xdr:row>50</xdr:row>
          <xdr:rowOff>200025</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0</xdr:rowOff>
        </xdr:from>
        <xdr:to>
          <xdr:col>26</xdr:col>
          <xdr:colOff>228600</xdr:colOff>
          <xdr:row>52</xdr:row>
          <xdr:rowOff>9525</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52</xdr:row>
          <xdr:rowOff>0</xdr:rowOff>
        </xdr:from>
        <xdr:to>
          <xdr:col>26</xdr:col>
          <xdr:colOff>228600</xdr:colOff>
          <xdr:row>53</xdr:row>
          <xdr:rowOff>19050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0</xdr:rowOff>
        </xdr:from>
        <xdr:to>
          <xdr:col>26</xdr:col>
          <xdr:colOff>228600</xdr:colOff>
          <xdr:row>54</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0</xdr:rowOff>
        </xdr:from>
        <xdr:to>
          <xdr:col>26</xdr:col>
          <xdr:colOff>228600</xdr:colOff>
          <xdr:row>55</xdr:row>
          <xdr:rowOff>9525</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0</xdr:rowOff>
        </xdr:from>
        <xdr:to>
          <xdr:col>26</xdr:col>
          <xdr:colOff>228600</xdr:colOff>
          <xdr:row>56</xdr:row>
          <xdr:rowOff>9525</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56</xdr:row>
          <xdr:rowOff>0</xdr:rowOff>
        </xdr:from>
        <xdr:to>
          <xdr:col>26</xdr:col>
          <xdr:colOff>228600</xdr:colOff>
          <xdr:row>57</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0</xdr:rowOff>
        </xdr:from>
        <xdr:to>
          <xdr:col>26</xdr:col>
          <xdr:colOff>133350</xdr:colOff>
          <xdr:row>58</xdr:row>
          <xdr:rowOff>9525</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58</xdr:row>
          <xdr:rowOff>0</xdr:rowOff>
        </xdr:from>
        <xdr:to>
          <xdr:col>26</xdr:col>
          <xdr:colOff>228600</xdr:colOff>
          <xdr:row>59</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228600</xdr:colOff>
          <xdr:row>60</xdr:row>
          <xdr:rowOff>9525</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51</xdr:row>
          <xdr:rowOff>0</xdr:rowOff>
        </xdr:from>
        <xdr:to>
          <xdr:col>28</xdr:col>
          <xdr:colOff>161925</xdr:colOff>
          <xdr:row>51</xdr:row>
          <xdr:rowOff>180975</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0</xdr:rowOff>
        </xdr:from>
        <xdr:to>
          <xdr:col>28</xdr:col>
          <xdr:colOff>161925</xdr:colOff>
          <xdr:row>50</xdr:row>
          <xdr:rowOff>180975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0</xdr:rowOff>
        </xdr:from>
        <xdr:to>
          <xdr:col>28</xdr:col>
          <xdr:colOff>161925</xdr:colOff>
          <xdr:row>59</xdr:row>
          <xdr:rowOff>180975</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51</xdr:row>
          <xdr:rowOff>190500</xdr:rowOff>
        </xdr:from>
        <xdr:to>
          <xdr:col>28</xdr:col>
          <xdr:colOff>161925</xdr:colOff>
          <xdr:row>52</xdr:row>
          <xdr:rowOff>180975</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161925</xdr:colOff>
          <xdr:row>56</xdr:row>
          <xdr:rowOff>180975</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171450</xdr:rowOff>
        </xdr:from>
        <xdr:to>
          <xdr:col>28</xdr:col>
          <xdr:colOff>161925</xdr:colOff>
          <xdr:row>54</xdr:row>
          <xdr:rowOff>28575</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0</xdr:rowOff>
        </xdr:from>
        <xdr:to>
          <xdr:col>28</xdr:col>
          <xdr:colOff>161925</xdr:colOff>
          <xdr:row>54</xdr:row>
          <xdr:rowOff>180975</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161925</xdr:colOff>
          <xdr:row>55</xdr:row>
          <xdr:rowOff>180975</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161925</xdr:colOff>
          <xdr:row>57</xdr:row>
          <xdr:rowOff>180975</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190500</xdr:rowOff>
        </xdr:from>
        <xdr:to>
          <xdr:col>28</xdr:col>
          <xdr:colOff>85725</xdr:colOff>
          <xdr:row>59</xdr:row>
          <xdr:rowOff>9525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171450</xdr:rowOff>
        </xdr:from>
        <xdr:to>
          <xdr:col>27</xdr:col>
          <xdr:colOff>0</xdr:colOff>
          <xdr:row>68</xdr:row>
          <xdr:rowOff>209550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228600</xdr:colOff>
          <xdr:row>60</xdr:row>
          <xdr:rowOff>9525</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0</xdr:rowOff>
        </xdr:from>
        <xdr:to>
          <xdr:col>26</xdr:col>
          <xdr:colOff>228600</xdr:colOff>
          <xdr:row>61</xdr:row>
          <xdr:rowOff>19050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61</xdr:row>
          <xdr:rowOff>0</xdr:rowOff>
        </xdr:from>
        <xdr:to>
          <xdr:col>26</xdr:col>
          <xdr:colOff>228600</xdr:colOff>
          <xdr:row>62</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0</xdr:rowOff>
        </xdr:from>
        <xdr:to>
          <xdr:col>26</xdr:col>
          <xdr:colOff>228600</xdr:colOff>
          <xdr:row>63</xdr:row>
          <xdr:rowOff>9525</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190500</xdr:rowOff>
        </xdr:from>
        <xdr:to>
          <xdr:col>28</xdr:col>
          <xdr:colOff>161925</xdr:colOff>
          <xdr:row>60</xdr:row>
          <xdr:rowOff>180975</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171450</xdr:rowOff>
        </xdr:from>
        <xdr:to>
          <xdr:col>28</xdr:col>
          <xdr:colOff>161925</xdr:colOff>
          <xdr:row>62</xdr:row>
          <xdr:rowOff>28575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0</xdr:rowOff>
        </xdr:from>
        <xdr:to>
          <xdr:col>28</xdr:col>
          <xdr:colOff>161925</xdr:colOff>
          <xdr:row>62</xdr:row>
          <xdr:rowOff>180975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0</xdr:rowOff>
        </xdr:from>
        <xdr:to>
          <xdr:col>26</xdr:col>
          <xdr:colOff>228600</xdr:colOff>
          <xdr:row>63</xdr:row>
          <xdr:rowOff>9525</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63</xdr:row>
          <xdr:rowOff>0</xdr:rowOff>
        </xdr:from>
        <xdr:to>
          <xdr:col>26</xdr:col>
          <xdr:colOff>228600</xdr:colOff>
          <xdr:row>64</xdr:row>
          <xdr:rowOff>19050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64</xdr:row>
          <xdr:rowOff>0</xdr:rowOff>
        </xdr:from>
        <xdr:to>
          <xdr:col>26</xdr:col>
          <xdr:colOff>228600</xdr:colOff>
          <xdr:row>65</xdr:row>
          <xdr:rowOff>19050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9525</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190500</xdr:rowOff>
        </xdr:from>
        <xdr:to>
          <xdr:col>28</xdr:col>
          <xdr:colOff>161925</xdr:colOff>
          <xdr:row>63</xdr:row>
          <xdr:rowOff>180975</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171450</xdr:rowOff>
        </xdr:from>
        <xdr:to>
          <xdr:col>28</xdr:col>
          <xdr:colOff>161925</xdr:colOff>
          <xdr:row>65</xdr:row>
          <xdr:rowOff>28575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161925</xdr:colOff>
          <xdr:row>65</xdr:row>
          <xdr:rowOff>180975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9525</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26</xdr:col>
          <xdr:colOff>228600</xdr:colOff>
          <xdr:row>68</xdr:row>
          <xdr:rowOff>200025</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0</xdr:rowOff>
        </xdr:from>
        <xdr:to>
          <xdr:col>28</xdr:col>
          <xdr:colOff>161925</xdr:colOff>
          <xdr:row>68</xdr:row>
          <xdr:rowOff>180975</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228600</xdr:colOff>
          <xdr:row>60</xdr:row>
          <xdr:rowOff>19050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0</xdr:rowOff>
        </xdr:from>
        <xdr:to>
          <xdr:col>26</xdr:col>
          <xdr:colOff>228600</xdr:colOff>
          <xdr:row>61</xdr:row>
          <xdr:rowOff>19050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171450</xdr:rowOff>
        </xdr:from>
        <xdr:to>
          <xdr:col>28</xdr:col>
          <xdr:colOff>161925</xdr:colOff>
          <xdr:row>61</xdr:row>
          <xdr:rowOff>28575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0</xdr:rowOff>
        </xdr:from>
        <xdr:to>
          <xdr:col>28</xdr:col>
          <xdr:colOff>161925</xdr:colOff>
          <xdr:row>59</xdr:row>
          <xdr:rowOff>180975</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464</xdr:row>
          <xdr:rowOff>0</xdr:rowOff>
        </xdr:from>
        <xdr:to>
          <xdr:col>47</xdr:col>
          <xdr:colOff>9525</xdr:colOff>
          <xdr:row>465</xdr:row>
          <xdr:rowOff>0</xdr:rowOff>
        </xdr:to>
        <xdr:sp macro="" textlink="">
          <xdr:nvSpPr>
            <xdr:cNvPr id="1832" name="Group Box 808" hidden="1">
              <a:extLst>
                <a:ext uri="{63B3BB69-23CF-44E3-9099-C40C66FF867C}">
                  <a14:compatExt spid="_x0000_s1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421</xdr:row>
          <xdr:rowOff>190500</xdr:rowOff>
        </xdr:from>
        <xdr:to>
          <xdr:col>47</xdr:col>
          <xdr:colOff>9525</xdr:colOff>
          <xdr:row>425</xdr:row>
          <xdr:rowOff>323850</xdr:rowOff>
        </xdr:to>
        <xdr:sp macro="" textlink="">
          <xdr:nvSpPr>
            <xdr:cNvPr id="1839" name="Group Box 815" hidden="1">
              <a:extLst>
                <a:ext uri="{63B3BB69-23CF-44E3-9099-C40C66FF867C}">
                  <a14:compatExt spid="_x0000_s18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422</xdr:row>
          <xdr:rowOff>9525</xdr:rowOff>
        </xdr:from>
        <xdr:to>
          <xdr:col>28</xdr:col>
          <xdr:colOff>200025</xdr:colOff>
          <xdr:row>422</xdr:row>
          <xdr:rowOff>247650</xdr:rowOff>
        </xdr:to>
        <xdr:sp macro="" textlink="">
          <xdr:nvSpPr>
            <xdr:cNvPr id="1840" name="Option Button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423</xdr:row>
          <xdr:rowOff>104775</xdr:rowOff>
        </xdr:from>
        <xdr:to>
          <xdr:col>28</xdr:col>
          <xdr:colOff>200025</xdr:colOff>
          <xdr:row>423</xdr:row>
          <xdr:rowOff>323850</xdr:rowOff>
        </xdr:to>
        <xdr:sp macro="" textlink="">
          <xdr:nvSpPr>
            <xdr:cNvPr id="1841" name="Option Button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424</xdr:row>
          <xdr:rowOff>66675</xdr:rowOff>
        </xdr:from>
        <xdr:to>
          <xdr:col>28</xdr:col>
          <xdr:colOff>180975</xdr:colOff>
          <xdr:row>424</xdr:row>
          <xdr:rowOff>285750</xdr:rowOff>
        </xdr:to>
        <xdr:sp macro="" textlink="">
          <xdr:nvSpPr>
            <xdr:cNvPr id="1846" name="Option Button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464</xdr:row>
          <xdr:rowOff>114300</xdr:rowOff>
        </xdr:from>
        <xdr:to>
          <xdr:col>28</xdr:col>
          <xdr:colOff>190500</xdr:colOff>
          <xdr:row>464</xdr:row>
          <xdr:rowOff>285750</xdr:rowOff>
        </xdr:to>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554</xdr:row>
          <xdr:rowOff>9525</xdr:rowOff>
        </xdr:from>
        <xdr:to>
          <xdr:col>47</xdr:col>
          <xdr:colOff>9525</xdr:colOff>
          <xdr:row>555</xdr:row>
          <xdr:rowOff>9525</xdr:rowOff>
        </xdr:to>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555</xdr:row>
          <xdr:rowOff>9525</xdr:rowOff>
        </xdr:from>
        <xdr:to>
          <xdr:col>47</xdr:col>
          <xdr:colOff>9525</xdr:colOff>
          <xdr:row>555</xdr:row>
          <xdr:rowOff>200025</xdr:rowOff>
        </xdr:to>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564</xdr:row>
          <xdr:rowOff>9525</xdr:rowOff>
        </xdr:from>
        <xdr:to>
          <xdr:col>47</xdr:col>
          <xdr:colOff>9525</xdr:colOff>
          <xdr:row>565</xdr:row>
          <xdr:rowOff>9525</xdr:rowOff>
        </xdr:to>
        <xdr:sp macro="" textlink="">
          <xdr:nvSpPr>
            <xdr:cNvPr id="1852" name="Option Button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565</xdr:row>
          <xdr:rowOff>9525</xdr:rowOff>
        </xdr:from>
        <xdr:to>
          <xdr:col>47</xdr:col>
          <xdr:colOff>9525</xdr:colOff>
          <xdr:row>566</xdr:row>
          <xdr:rowOff>9525</xdr:rowOff>
        </xdr:to>
        <xdr:sp macro="" textlink="">
          <xdr:nvSpPr>
            <xdr:cNvPr id="1853" name="Option Button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554</xdr:row>
          <xdr:rowOff>0</xdr:rowOff>
        </xdr:from>
        <xdr:to>
          <xdr:col>47</xdr:col>
          <xdr:colOff>9525</xdr:colOff>
          <xdr:row>556</xdr:row>
          <xdr:rowOff>9525</xdr:rowOff>
        </xdr:to>
        <xdr:sp macro="" textlink="">
          <xdr:nvSpPr>
            <xdr:cNvPr id="1854" name="Group Box 830" hidden="1">
              <a:extLst>
                <a:ext uri="{63B3BB69-23CF-44E3-9099-C40C66FF867C}">
                  <a14:compatExt spid="_x0000_s1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564</xdr:row>
          <xdr:rowOff>0</xdr:rowOff>
        </xdr:from>
        <xdr:to>
          <xdr:col>47</xdr:col>
          <xdr:colOff>9525</xdr:colOff>
          <xdr:row>566</xdr:row>
          <xdr:rowOff>9525</xdr:rowOff>
        </xdr:to>
        <xdr:sp macro="" textlink="">
          <xdr:nvSpPr>
            <xdr:cNvPr id="1855" name="Group Box 831" hidden="1">
              <a:extLst>
                <a:ext uri="{63B3BB69-23CF-44E3-9099-C40C66FF867C}">
                  <a14:compatExt spid="_x0000_s1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655</xdr:row>
          <xdr:rowOff>0</xdr:rowOff>
        </xdr:from>
        <xdr:to>
          <xdr:col>47</xdr:col>
          <xdr:colOff>9525</xdr:colOff>
          <xdr:row>656</xdr:row>
          <xdr:rowOff>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659</xdr:row>
          <xdr:rowOff>0</xdr:rowOff>
        </xdr:from>
        <xdr:to>
          <xdr:col>47</xdr:col>
          <xdr:colOff>9525</xdr:colOff>
          <xdr:row>660</xdr:row>
          <xdr:rowOff>9525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674</xdr:row>
          <xdr:rowOff>9525</xdr:rowOff>
        </xdr:from>
        <xdr:to>
          <xdr:col>29</xdr:col>
          <xdr:colOff>0</xdr:colOff>
          <xdr:row>674</xdr:row>
          <xdr:rowOff>390525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678</xdr:row>
          <xdr:rowOff>0</xdr:rowOff>
        </xdr:from>
        <xdr:to>
          <xdr:col>29</xdr:col>
          <xdr:colOff>0</xdr:colOff>
          <xdr:row>679</xdr:row>
          <xdr:rowOff>9525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578</xdr:row>
          <xdr:rowOff>9525</xdr:rowOff>
        </xdr:from>
        <xdr:to>
          <xdr:col>47</xdr:col>
          <xdr:colOff>9525</xdr:colOff>
          <xdr:row>579</xdr:row>
          <xdr:rowOff>9525</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581</xdr:row>
          <xdr:rowOff>190500</xdr:rowOff>
        </xdr:from>
        <xdr:to>
          <xdr:col>29</xdr:col>
          <xdr:colOff>0</xdr:colOff>
          <xdr:row>583</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586</xdr:row>
          <xdr:rowOff>9525</xdr:rowOff>
        </xdr:from>
        <xdr:to>
          <xdr:col>47</xdr:col>
          <xdr:colOff>9525</xdr:colOff>
          <xdr:row>587</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601</xdr:row>
          <xdr:rowOff>9525</xdr:rowOff>
        </xdr:from>
        <xdr:to>
          <xdr:col>47</xdr:col>
          <xdr:colOff>9525</xdr:colOff>
          <xdr:row>602</xdr:row>
          <xdr:rowOff>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605</xdr:row>
          <xdr:rowOff>0</xdr:rowOff>
        </xdr:from>
        <xdr:to>
          <xdr:col>28</xdr:col>
          <xdr:colOff>219075</xdr:colOff>
          <xdr:row>605</xdr:row>
          <xdr:rowOff>419100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609</xdr:row>
          <xdr:rowOff>0</xdr:rowOff>
        </xdr:from>
        <xdr:to>
          <xdr:col>47</xdr:col>
          <xdr:colOff>9525</xdr:colOff>
          <xdr:row>609</xdr:row>
          <xdr:rowOff>371475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651</xdr:row>
          <xdr:rowOff>9525</xdr:rowOff>
        </xdr:from>
        <xdr:to>
          <xdr:col>29</xdr:col>
          <xdr:colOff>0</xdr:colOff>
          <xdr:row>652</xdr:row>
          <xdr:rowOff>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670</xdr:row>
          <xdr:rowOff>9525</xdr:rowOff>
        </xdr:from>
        <xdr:to>
          <xdr:col>29</xdr:col>
          <xdr:colOff>0</xdr:colOff>
          <xdr:row>671</xdr:row>
          <xdr:rowOff>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574</xdr:row>
          <xdr:rowOff>9525</xdr:rowOff>
        </xdr:from>
        <xdr:to>
          <xdr:col>47</xdr:col>
          <xdr:colOff>9525</xdr:colOff>
          <xdr:row>575</xdr:row>
          <xdr:rowOff>9525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593</xdr:row>
          <xdr:rowOff>9525</xdr:rowOff>
        </xdr:from>
        <xdr:to>
          <xdr:col>47</xdr:col>
          <xdr:colOff>9525</xdr:colOff>
          <xdr:row>594</xdr:row>
          <xdr:rowOff>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597</xdr:row>
          <xdr:rowOff>9525</xdr:rowOff>
        </xdr:from>
        <xdr:to>
          <xdr:col>28</xdr:col>
          <xdr:colOff>219075</xdr:colOff>
          <xdr:row>598</xdr:row>
          <xdr:rowOff>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616</xdr:row>
          <xdr:rowOff>9525</xdr:rowOff>
        </xdr:from>
        <xdr:to>
          <xdr:col>47</xdr:col>
          <xdr:colOff>9525</xdr:colOff>
          <xdr:row>622</xdr:row>
          <xdr:rowOff>9525</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624</xdr:row>
          <xdr:rowOff>0</xdr:rowOff>
        </xdr:from>
        <xdr:to>
          <xdr:col>47</xdr:col>
          <xdr:colOff>9525</xdr:colOff>
          <xdr:row>630</xdr:row>
          <xdr:rowOff>9525</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632</xdr:row>
          <xdr:rowOff>0</xdr:rowOff>
        </xdr:from>
        <xdr:to>
          <xdr:col>47</xdr:col>
          <xdr:colOff>9525</xdr:colOff>
          <xdr:row>635</xdr:row>
          <xdr:rowOff>9525</xdr:rowOff>
        </xdr:to>
        <xdr:sp macro="" textlink="">
          <xdr:nvSpPr>
            <xdr:cNvPr id="1873" name="Group Box 849" hidden="1">
              <a:extLst>
                <a:ext uri="{63B3BB69-23CF-44E3-9099-C40C66FF867C}">
                  <a14:compatExt spid="_x0000_s1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645</xdr:row>
          <xdr:rowOff>0</xdr:rowOff>
        </xdr:from>
        <xdr:to>
          <xdr:col>29</xdr:col>
          <xdr:colOff>0</xdr:colOff>
          <xdr:row>647</xdr:row>
          <xdr:rowOff>9525</xdr:rowOff>
        </xdr:to>
        <xdr:sp macro="" textlink="">
          <xdr:nvSpPr>
            <xdr:cNvPr id="1874" name="Group Box 850" hidden="1">
              <a:extLst>
                <a:ext uri="{63B3BB69-23CF-44E3-9099-C40C66FF867C}">
                  <a14:compatExt spid="_x0000_s1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616</xdr:row>
          <xdr:rowOff>28575</xdr:rowOff>
        </xdr:from>
        <xdr:to>
          <xdr:col>29</xdr:col>
          <xdr:colOff>0</xdr:colOff>
          <xdr:row>616</xdr:row>
          <xdr:rowOff>285750</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617</xdr:row>
          <xdr:rowOff>9525</xdr:rowOff>
        </xdr:from>
        <xdr:to>
          <xdr:col>29</xdr:col>
          <xdr:colOff>0</xdr:colOff>
          <xdr:row>617</xdr:row>
          <xdr:rowOff>304800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618</xdr:row>
          <xdr:rowOff>9525</xdr:rowOff>
        </xdr:from>
        <xdr:to>
          <xdr:col>28</xdr:col>
          <xdr:colOff>219075</xdr:colOff>
          <xdr:row>618</xdr:row>
          <xdr:rowOff>295275</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619</xdr:row>
          <xdr:rowOff>9525</xdr:rowOff>
        </xdr:from>
        <xdr:to>
          <xdr:col>29</xdr:col>
          <xdr:colOff>0</xdr:colOff>
          <xdr:row>620</xdr:row>
          <xdr:rowOff>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620</xdr:row>
          <xdr:rowOff>9525</xdr:rowOff>
        </xdr:from>
        <xdr:to>
          <xdr:col>29</xdr:col>
          <xdr:colOff>0</xdr:colOff>
          <xdr:row>621</xdr:row>
          <xdr:rowOff>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621</xdr:row>
          <xdr:rowOff>0</xdr:rowOff>
        </xdr:from>
        <xdr:to>
          <xdr:col>29</xdr:col>
          <xdr:colOff>0</xdr:colOff>
          <xdr:row>622</xdr:row>
          <xdr:rowOff>9525</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624</xdr:row>
          <xdr:rowOff>19050</xdr:rowOff>
        </xdr:from>
        <xdr:to>
          <xdr:col>29</xdr:col>
          <xdr:colOff>0</xdr:colOff>
          <xdr:row>625</xdr:row>
          <xdr:rowOff>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625</xdr:row>
          <xdr:rowOff>9525</xdr:rowOff>
        </xdr:from>
        <xdr:to>
          <xdr:col>29</xdr:col>
          <xdr:colOff>0</xdr:colOff>
          <xdr:row>626</xdr:row>
          <xdr:rowOff>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626</xdr:row>
          <xdr:rowOff>9525</xdr:rowOff>
        </xdr:from>
        <xdr:to>
          <xdr:col>29</xdr:col>
          <xdr:colOff>0</xdr:colOff>
          <xdr:row>627</xdr:row>
          <xdr:rowOff>0</xdr:rowOff>
        </xdr:to>
        <xdr:sp macro="" textlink="">
          <xdr:nvSpPr>
            <xdr:cNvPr id="1884" name="Option Button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627</xdr:row>
          <xdr:rowOff>9525</xdr:rowOff>
        </xdr:from>
        <xdr:to>
          <xdr:col>29</xdr:col>
          <xdr:colOff>0</xdr:colOff>
          <xdr:row>628</xdr:row>
          <xdr:rowOff>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632</xdr:row>
          <xdr:rowOff>9525</xdr:rowOff>
        </xdr:from>
        <xdr:to>
          <xdr:col>28</xdr:col>
          <xdr:colOff>219075</xdr:colOff>
          <xdr:row>633</xdr:row>
          <xdr:rowOff>9525</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633</xdr:row>
          <xdr:rowOff>9525</xdr:rowOff>
        </xdr:from>
        <xdr:to>
          <xdr:col>28</xdr:col>
          <xdr:colOff>219075</xdr:colOff>
          <xdr:row>634</xdr:row>
          <xdr:rowOff>9525</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634</xdr:row>
          <xdr:rowOff>9525</xdr:rowOff>
        </xdr:from>
        <xdr:to>
          <xdr:col>28</xdr:col>
          <xdr:colOff>219075</xdr:colOff>
          <xdr:row>635</xdr:row>
          <xdr:rowOff>9525</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645</xdr:row>
          <xdr:rowOff>9525</xdr:rowOff>
        </xdr:from>
        <xdr:to>
          <xdr:col>28</xdr:col>
          <xdr:colOff>219075</xdr:colOff>
          <xdr:row>646</xdr:row>
          <xdr:rowOff>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646</xdr:row>
          <xdr:rowOff>9525</xdr:rowOff>
        </xdr:from>
        <xdr:to>
          <xdr:col>28</xdr:col>
          <xdr:colOff>219075</xdr:colOff>
          <xdr:row>647</xdr:row>
          <xdr:rowOff>0</xdr:rowOff>
        </xdr:to>
        <xdr:sp macro="" textlink="">
          <xdr:nvSpPr>
            <xdr:cNvPr id="1890" name="Option Button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666</xdr:row>
          <xdr:rowOff>0</xdr:rowOff>
        </xdr:from>
        <xdr:to>
          <xdr:col>29</xdr:col>
          <xdr:colOff>0</xdr:colOff>
          <xdr:row>667</xdr:row>
          <xdr:rowOff>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628</xdr:row>
          <xdr:rowOff>9525</xdr:rowOff>
        </xdr:from>
        <xdr:to>
          <xdr:col>29</xdr:col>
          <xdr:colOff>0</xdr:colOff>
          <xdr:row>629</xdr:row>
          <xdr:rowOff>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629</xdr:row>
          <xdr:rowOff>9525</xdr:rowOff>
        </xdr:from>
        <xdr:to>
          <xdr:col>29</xdr:col>
          <xdr:colOff>0</xdr:colOff>
          <xdr:row>630</xdr:row>
          <xdr:rowOff>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66</xdr:row>
          <xdr:rowOff>0</xdr:rowOff>
        </xdr:from>
        <xdr:to>
          <xdr:col>26</xdr:col>
          <xdr:colOff>228600</xdr:colOff>
          <xdr:row>67</xdr:row>
          <xdr:rowOff>9525</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67</xdr:row>
          <xdr:rowOff>0</xdr:rowOff>
        </xdr:from>
        <xdr:to>
          <xdr:col>26</xdr:col>
          <xdr:colOff>228600</xdr:colOff>
          <xdr:row>68</xdr:row>
          <xdr:rowOff>9525</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0</xdr:rowOff>
        </xdr:from>
        <xdr:to>
          <xdr:col>28</xdr:col>
          <xdr:colOff>161925</xdr:colOff>
          <xdr:row>66</xdr:row>
          <xdr:rowOff>180975</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67</xdr:row>
          <xdr:rowOff>0</xdr:rowOff>
        </xdr:from>
        <xdr:to>
          <xdr:col>28</xdr:col>
          <xdr:colOff>161925</xdr:colOff>
          <xdr:row>67</xdr:row>
          <xdr:rowOff>180975</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171450</xdr:rowOff>
        </xdr:from>
        <xdr:to>
          <xdr:col>29</xdr:col>
          <xdr:colOff>0</xdr:colOff>
          <xdr:row>44</xdr:row>
          <xdr:rowOff>9525</xdr:rowOff>
        </xdr:to>
        <xdr:sp macro="" textlink="">
          <xdr:nvSpPr>
            <xdr:cNvPr id="1900" name="Group Box 876" hidden="1">
              <a:extLst>
                <a:ext uri="{63B3BB69-23CF-44E3-9099-C40C66FF867C}">
                  <a14:compatExt spid="_x0000_s19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171450</xdr:rowOff>
        </xdr:from>
        <xdr:to>
          <xdr:col>28</xdr:col>
          <xdr:colOff>142875</xdr:colOff>
          <xdr:row>42</xdr:row>
          <xdr:rowOff>9525</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41</xdr:row>
          <xdr:rowOff>171450</xdr:rowOff>
        </xdr:from>
        <xdr:to>
          <xdr:col>28</xdr:col>
          <xdr:colOff>142875</xdr:colOff>
          <xdr:row>43</xdr:row>
          <xdr:rowOff>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42</xdr:row>
          <xdr:rowOff>171450</xdr:rowOff>
        </xdr:from>
        <xdr:to>
          <xdr:col>28</xdr:col>
          <xdr:colOff>152400</xdr:colOff>
          <xdr:row>44</xdr:row>
          <xdr:rowOff>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402</xdr:row>
          <xdr:rowOff>9525</xdr:rowOff>
        </xdr:from>
        <xdr:to>
          <xdr:col>47</xdr:col>
          <xdr:colOff>9525</xdr:colOff>
          <xdr:row>402</xdr:row>
          <xdr:rowOff>409575</xdr:rowOff>
        </xdr:to>
        <xdr:sp macro="" textlink="">
          <xdr:nvSpPr>
            <xdr:cNvPr id="1906" name="Option Button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425</xdr:row>
          <xdr:rowOff>66675</xdr:rowOff>
        </xdr:from>
        <xdr:to>
          <xdr:col>28</xdr:col>
          <xdr:colOff>180975</xdr:colOff>
          <xdr:row>425</xdr:row>
          <xdr:rowOff>285750</xdr:rowOff>
        </xdr:to>
        <xdr:sp macro=""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790575</xdr:colOff>
      <xdr:row>0</xdr:row>
      <xdr:rowOff>182657</xdr:rowOff>
    </xdr:from>
    <xdr:to>
      <xdr:col>39</xdr:col>
      <xdr:colOff>1080804</xdr:colOff>
      <xdr:row>24</xdr:row>
      <xdr:rowOff>314325</xdr:rowOff>
    </xdr:to>
    <xdr:sp macro="" textlink="">
      <xdr:nvSpPr>
        <xdr:cNvPr id="3" name="Textfeld 2"/>
        <xdr:cNvSpPr txBox="1"/>
      </xdr:nvSpPr>
      <xdr:spPr>
        <a:xfrm>
          <a:off x="13373100" y="182657"/>
          <a:ext cx="4481229" cy="1399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38" Type="http://schemas.openxmlformats.org/officeDocument/2006/relationships/ctrlProp" Target="../ctrlProps/ctrlProp130.xml"/><Relationship Id="rId154" Type="http://schemas.openxmlformats.org/officeDocument/2006/relationships/ctrlProp" Target="../ctrlProps/ctrlProp146.xml"/><Relationship Id="rId159" Type="http://schemas.openxmlformats.org/officeDocument/2006/relationships/ctrlProp" Target="../ctrlProps/ctrlProp151.xml"/><Relationship Id="rId175" Type="http://schemas.openxmlformats.org/officeDocument/2006/relationships/ctrlProp" Target="../ctrlProps/ctrlProp167.xml"/><Relationship Id="rId170" Type="http://schemas.openxmlformats.org/officeDocument/2006/relationships/ctrlProp" Target="../ctrlProps/ctrlProp162.xml"/><Relationship Id="rId191" Type="http://schemas.openxmlformats.org/officeDocument/2006/relationships/ctrlProp" Target="../ctrlProps/ctrlProp183.xml"/><Relationship Id="rId16" Type="http://schemas.openxmlformats.org/officeDocument/2006/relationships/ctrlProp" Target="../ctrlProps/ctrlProp8.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37" Type="http://schemas.openxmlformats.org/officeDocument/2006/relationships/ctrlProp" Target="../ctrlProps/ctrlProp29.xml"/><Relationship Id="rId53" Type="http://schemas.openxmlformats.org/officeDocument/2006/relationships/ctrlProp" Target="../ctrlProps/ctrlProp45.xml"/><Relationship Id="rId58" Type="http://schemas.openxmlformats.org/officeDocument/2006/relationships/ctrlProp" Target="../ctrlProps/ctrlProp50.xml"/><Relationship Id="rId74" Type="http://schemas.openxmlformats.org/officeDocument/2006/relationships/ctrlProp" Target="../ctrlProps/ctrlProp66.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28" Type="http://schemas.openxmlformats.org/officeDocument/2006/relationships/ctrlProp" Target="../ctrlProps/ctrlProp120.xml"/><Relationship Id="rId144" Type="http://schemas.openxmlformats.org/officeDocument/2006/relationships/ctrlProp" Target="../ctrlProps/ctrlProp136.xml"/><Relationship Id="rId149" Type="http://schemas.openxmlformats.org/officeDocument/2006/relationships/ctrlProp" Target="../ctrlProps/ctrlProp141.xml"/><Relationship Id="rId5" Type="http://schemas.openxmlformats.org/officeDocument/2006/relationships/hyperlink" Target="https://2021-27.efre-bw.de/operationelles-programm/" TargetMode="External"/><Relationship Id="rId90" Type="http://schemas.openxmlformats.org/officeDocument/2006/relationships/ctrlProp" Target="../ctrlProps/ctrlProp82.xml"/><Relationship Id="rId95" Type="http://schemas.openxmlformats.org/officeDocument/2006/relationships/ctrlProp" Target="../ctrlProps/ctrlProp87.xml"/><Relationship Id="rId160" Type="http://schemas.openxmlformats.org/officeDocument/2006/relationships/ctrlProp" Target="../ctrlProps/ctrlProp152.xml"/><Relationship Id="rId165" Type="http://schemas.openxmlformats.org/officeDocument/2006/relationships/ctrlProp" Target="../ctrlProps/ctrlProp157.xml"/><Relationship Id="rId181" Type="http://schemas.openxmlformats.org/officeDocument/2006/relationships/ctrlProp" Target="../ctrlProps/ctrlProp173.xml"/><Relationship Id="rId186" Type="http://schemas.openxmlformats.org/officeDocument/2006/relationships/ctrlProp" Target="../ctrlProps/ctrlProp178.xml"/><Relationship Id="rId22" Type="http://schemas.openxmlformats.org/officeDocument/2006/relationships/ctrlProp" Target="../ctrlProps/ctrlProp14.xml"/><Relationship Id="rId27" Type="http://schemas.openxmlformats.org/officeDocument/2006/relationships/ctrlProp" Target="../ctrlProps/ctrlProp19.xml"/><Relationship Id="rId43" Type="http://schemas.openxmlformats.org/officeDocument/2006/relationships/ctrlProp" Target="../ctrlProps/ctrlProp35.xml"/><Relationship Id="rId48" Type="http://schemas.openxmlformats.org/officeDocument/2006/relationships/ctrlProp" Target="../ctrlProps/ctrlProp40.xml"/><Relationship Id="rId64" Type="http://schemas.openxmlformats.org/officeDocument/2006/relationships/ctrlProp" Target="../ctrlProps/ctrlProp56.xml"/><Relationship Id="rId69" Type="http://schemas.openxmlformats.org/officeDocument/2006/relationships/ctrlProp" Target="../ctrlProps/ctrlProp61.xml"/><Relationship Id="rId113" Type="http://schemas.openxmlformats.org/officeDocument/2006/relationships/ctrlProp" Target="../ctrlProps/ctrlProp105.xml"/><Relationship Id="rId118" Type="http://schemas.openxmlformats.org/officeDocument/2006/relationships/ctrlProp" Target="../ctrlProps/ctrlProp110.xml"/><Relationship Id="rId134" Type="http://schemas.openxmlformats.org/officeDocument/2006/relationships/ctrlProp" Target="../ctrlProps/ctrlProp126.xml"/><Relationship Id="rId139" Type="http://schemas.openxmlformats.org/officeDocument/2006/relationships/ctrlProp" Target="../ctrlProps/ctrlProp131.xml"/><Relationship Id="rId80" Type="http://schemas.openxmlformats.org/officeDocument/2006/relationships/ctrlProp" Target="../ctrlProps/ctrlProp72.xml"/><Relationship Id="rId85" Type="http://schemas.openxmlformats.org/officeDocument/2006/relationships/ctrlProp" Target="../ctrlProps/ctrlProp77.xml"/><Relationship Id="rId150" Type="http://schemas.openxmlformats.org/officeDocument/2006/relationships/ctrlProp" Target="../ctrlProps/ctrlProp142.xml"/><Relationship Id="rId155" Type="http://schemas.openxmlformats.org/officeDocument/2006/relationships/ctrlProp" Target="../ctrlProps/ctrlProp147.xml"/><Relationship Id="rId171" Type="http://schemas.openxmlformats.org/officeDocument/2006/relationships/ctrlProp" Target="../ctrlProps/ctrlProp163.xml"/><Relationship Id="rId176" Type="http://schemas.openxmlformats.org/officeDocument/2006/relationships/ctrlProp" Target="../ctrlProps/ctrlProp168.xml"/><Relationship Id="rId192" Type="http://schemas.openxmlformats.org/officeDocument/2006/relationships/ctrlProp" Target="../ctrlProps/ctrlProp184.xml"/><Relationship Id="rId12" Type="http://schemas.openxmlformats.org/officeDocument/2006/relationships/ctrlProp" Target="../ctrlProps/ctrlProp4.xml"/><Relationship Id="rId17" Type="http://schemas.openxmlformats.org/officeDocument/2006/relationships/ctrlProp" Target="../ctrlProps/ctrlProp9.xml"/><Relationship Id="rId33" Type="http://schemas.openxmlformats.org/officeDocument/2006/relationships/ctrlProp" Target="../ctrlProps/ctrlProp25.xml"/><Relationship Id="rId38" Type="http://schemas.openxmlformats.org/officeDocument/2006/relationships/ctrlProp" Target="../ctrlProps/ctrlProp30.xml"/><Relationship Id="rId59" Type="http://schemas.openxmlformats.org/officeDocument/2006/relationships/ctrlProp" Target="../ctrlProps/ctrlProp51.xml"/><Relationship Id="rId103" Type="http://schemas.openxmlformats.org/officeDocument/2006/relationships/ctrlProp" Target="../ctrlProps/ctrlProp95.xml"/><Relationship Id="rId108" Type="http://schemas.openxmlformats.org/officeDocument/2006/relationships/ctrlProp" Target="../ctrlProps/ctrlProp100.xml"/><Relationship Id="rId124" Type="http://schemas.openxmlformats.org/officeDocument/2006/relationships/ctrlProp" Target="../ctrlProps/ctrlProp116.xml"/><Relationship Id="rId129" Type="http://schemas.openxmlformats.org/officeDocument/2006/relationships/ctrlProp" Target="../ctrlProps/ctrlProp121.xml"/><Relationship Id="rId54" Type="http://schemas.openxmlformats.org/officeDocument/2006/relationships/ctrlProp" Target="../ctrlProps/ctrlProp46.xml"/><Relationship Id="rId70" Type="http://schemas.openxmlformats.org/officeDocument/2006/relationships/ctrlProp" Target="../ctrlProps/ctrlProp62.xml"/><Relationship Id="rId75" Type="http://schemas.openxmlformats.org/officeDocument/2006/relationships/ctrlProp" Target="../ctrlProps/ctrlProp67.xml"/><Relationship Id="rId91" Type="http://schemas.openxmlformats.org/officeDocument/2006/relationships/ctrlProp" Target="../ctrlProps/ctrlProp83.xml"/><Relationship Id="rId96" Type="http://schemas.openxmlformats.org/officeDocument/2006/relationships/ctrlProp" Target="../ctrlProps/ctrlProp88.xml"/><Relationship Id="rId140" Type="http://schemas.openxmlformats.org/officeDocument/2006/relationships/ctrlProp" Target="../ctrlProps/ctrlProp132.xml"/><Relationship Id="rId145" Type="http://schemas.openxmlformats.org/officeDocument/2006/relationships/ctrlProp" Target="../ctrlProps/ctrlProp137.xml"/><Relationship Id="rId161" Type="http://schemas.openxmlformats.org/officeDocument/2006/relationships/ctrlProp" Target="../ctrlProps/ctrlProp153.xml"/><Relationship Id="rId166" Type="http://schemas.openxmlformats.org/officeDocument/2006/relationships/ctrlProp" Target="../ctrlProps/ctrlProp158.xml"/><Relationship Id="rId182" Type="http://schemas.openxmlformats.org/officeDocument/2006/relationships/ctrlProp" Target="../ctrlProps/ctrlProp174.xml"/><Relationship Id="rId187" Type="http://schemas.openxmlformats.org/officeDocument/2006/relationships/ctrlProp" Target="../ctrlProps/ctrlProp179.xml"/><Relationship Id="rId1" Type="http://schemas.openxmlformats.org/officeDocument/2006/relationships/hyperlink" Target="http://www.emas.de/" TargetMode="External"/><Relationship Id="rId6" Type="http://schemas.openxmlformats.org/officeDocument/2006/relationships/printerSettings" Target="../printerSettings/printerSettings1.bin"/><Relationship Id="rId23" Type="http://schemas.openxmlformats.org/officeDocument/2006/relationships/ctrlProp" Target="../ctrlProps/ctrlProp15.xml"/><Relationship Id="rId28" Type="http://schemas.openxmlformats.org/officeDocument/2006/relationships/ctrlProp" Target="../ctrlProps/ctrlProp20.xml"/><Relationship Id="rId49" Type="http://schemas.openxmlformats.org/officeDocument/2006/relationships/ctrlProp" Target="../ctrlProps/ctrlProp41.xml"/><Relationship Id="rId114" Type="http://schemas.openxmlformats.org/officeDocument/2006/relationships/ctrlProp" Target="../ctrlProps/ctrlProp106.xml"/><Relationship Id="rId119" Type="http://schemas.openxmlformats.org/officeDocument/2006/relationships/ctrlProp" Target="../ctrlProps/ctrlProp111.xml"/><Relationship Id="rId44" Type="http://schemas.openxmlformats.org/officeDocument/2006/relationships/ctrlProp" Target="../ctrlProps/ctrlProp36.xml"/><Relationship Id="rId60" Type="http://schemas.openxmlformats.org/officeDocument/2006/relationships/ctrlProp" Target="../ctrlProps/ctrlProp52.xml"/><Relationship Id="rId65" Type="http://schemas.openxmlformats.org/officeDocument/2006/relationships/ctrlProp" Target="../ctrlProps/ctrlProp57.xml"/><Relationship Id="rId81" Type="http://schemas.openxmlformats.org/officeDocument/2006/relationships/ctrlProp" Target="../ctrlProps/ctrlProp73.xml"/><Relationship Id="rId86" Type="http://schemas.openxmlformats.org/officeDocument/2006/relationships/ctrlProp" Target="../ctrlProps/ctrlProp78.xml"/><Relationship Id="rId130" Type="http://schemas.openxmlformats.org/officeDocument/2006/relationships/ctrlProp" Target="../ctrlProps/ctrlProp122.xml"/><Relationship Id="rId135" Type="http://schemas.openxmlformats.org/officeDocument/2006/relationships/ctrlProp" Target="../ctrlProps/ctrlProp127.xml"/><Relationship Id="rId151" Type="http://schemas.openxmlformats.org/officeDocument/2006/relationships/ctrlProp" Target="../ctrlProps/ctrlProp143.xml"/><Relationship Id="rId156" Type="http://schemas.openxmlformats.org/officeDocument/2006/relationships/ctrlProp" Target="../ctrlProps/ctrlProp148.xml"/><Relationship Id="rId177" Type="http://schemas.openxmlformats.org/officeDocument/2006/relationships/ctrlProp" Target="../ctrlProps/ctrlProp169.xml"/><Relationship Id="rId172" Type="http://schemas.openxmlformats.org/officeDocument/2006/relationships/ctrlProp" Target="../ctrlProps/ctrlProp164.xml"/><Relationship Id="rId193" Type="http://schemas.openxmlformats.org/officeDocument/2006/relationships/ctrlProp" Target="../ctrlProps/ctrlProp185.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167" Type="http://schemas.openxmlformats.org/officeDocument/2006/relationships/ctrlProp" Target="../ctrlProps/ctrlProp159.xml"/><Relationship Id="rId188" Type="http://schemas.openxmlformats.org/officeDocument/2006/relationships/ctrlProp" Target="../ctrlProps/ctrlProp180.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162" Type="http://schemas.openxmlformats.org/officeDocument/2006/relationships/ctrlProp" Target="../ctrlProps/ctrlProp154.xml"/><Relationship Id="rId183" Type="http://schemas.openxmlformats.org/officeDocument/2006/relationships/ctrlProp" Target="../ctrlProps/ctrlProp175.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157" Type="http://schemas.openxmlformats.org/officeDocument/2006/relationships/ctrlProp" Target="../ctrlProps/ctrlProp149.xml"/><Relationship Id="rId178" Type="http://schemas.openxmlformats.org/officeDocument/2006/relationships/ctrlProp" Target="../ctrlProps/ctrlProp170.xml"/><Relationship Id="rId61" Type="http://schemas.openxmlformats.org/officeDocument/2006/relationships/ctrlProp" Target="../ctrlProps/ctrlProp53.xml"/><Relationship Id="rId82" Type="http://schemas.openxmlformats.org/officeDocument/2006/relationships/ctrlProp" Target="../ctrlProps/ctrlProp74.xml"/><Relationship Id="rId152" Type="http://schemas.openxmlformats.org/officeDocument/2006/relationships/ctrlProp" Target="../ctrlProps/ctrlProp144.xml"/><Relationship Id="rId173" Type="http://schemas.openxmlformats.org/officeDocument/2006/relationships/ctrlProp" Target="../ctrlProps/ctrlProp165.xml"/><Relationship Id="rId194" Type="http://schemas.openxmlformats.org/officeDocument/2006/relationships/ctrlProp" Target="../ctrlProps/ctrlProp186.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168" Type="http://schemas.openxmlformats.org/officeDocument/2006/relationships/ctrlProp" Target="../ctrlProps/ctrlProp160.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 Id="rId163" Type="http://schemas.openxmlformats.org/officeDocument/2006/relationships/ctrlProp" Target="../ctrlProps/ctrlProp155.xml"/><Relationship Id="rId184" Type="http://schemas.openxmlformats.org/officeDocument/2006/relationships/ctrlProp" Target="../ctrlProps/ctrlProp176.xml"/><Relationship Id="rId189" Type="http://schemas.openxmlformats.org/officeDocument/2006/relationships/ctrlProp" Target="../ctrlProps/ctrlProp181.xml"/><Relationship Id="rId3" Type="http://schemas.openxmlformats.org/officeDocument/2006/relationships/hyperlink" Target="https://www.europarl.europa.eu/charter/pdf/text_de.pdf" TargetMode="External"/><Relationship Id="rId25" Type="http://schemas.openxmlformats.org/officeDocument/2006/relationships/ctrlProp" Target="../ctrlProps/ctrlProp17.xml"/><Relationship Id="rId46" Type="http://schemas.openxmlformats.org/officeDocument/2006/relationships/ctrlProp" Target="../ctrlProps/ctrlProp38.xml"/><Relationship Id="rId67" Type="http://schemas.openxmlformats.org/officeDocument/2006/relationships/ctrlProp" Target="../ctrlProps/ctrlProp59.xml"/><Relationship Id="rId116" Type="http://schemas.openxmlformats.org/officeDocument/2006/relationships/ctrlProp" Target="../ctrlProps/ctrlProp108.xml"/><Relationship Id="rId137" Type="http://schemas.openxmlformats.org/officeDocument/2006/relationships/ctrlProp" Target="../ctrlProps/ctrlProp129.xml"/><Relationship Id="rId158" Type="http://schemas.openxmlformats.org/officeDocument/2006/relationships/ctrlProp" Target="../ctrlProps/ctrlProp150.xml"/><Relationship Id="rId20" Type="http://schemas.openxmlformats.org/officeDocument/2006/relationships/ctrlProp" Target="../ctrlProps/ctrlProp12.xml"/><Relationship Id="rId41" Type="http://schemas.openxmlformats.org/officeDocument/2006/relationships/ctrlProp" Target="../ctrlProps/ctrlProp33.xml"/><Relationship Id="rId62" Type="http://schemas.openxmlformats.org/officeDocument/2006/relationships/ctrlProp" Target="../ctrlProps/ctrlProp54.xml"/><Relationship Id="rId83" Type="http://schemas.openxmlformats.org/officeDocument/2006/relationships/ctrlProp" Target="../ctrlProps/ctrlProp75.xml"/><Relationship Id="rId88" Type="http://schemas.openxmlformats.org/officeDocument/2006/relationships/ctrlProp" Target="../ctrlProps/ctrlProp80.xml"/><Relationship Id="rId111" Type="http://schemas.openxmlformats.org/officeDocument/2006/relationships/ctrlProp" Target="../ctrlProps/ctrlProp103.xml"/><Relationship Id="rId132" Type="http://schemas.openxmlformats.org/officeDocument/2006/relationships/ctrlProp" Target="../ctrlProps/ctrlProp124.xml"/><Relationship Id="rId153" Type="http://schemas.openxmlformats.org/officeDocument/2006/relationships/ctrlProp" Target="../ctrlProps/ctrlProp145.xml"/><Relationship Id="rId174" Type="http://schemas.openxmlformats.org/officeDocument/2006/relationships/ctrlProp" Target="../ctrlProps/ctrlProp166.xml"/><Relationship Id="rId179" Type="http://schemas.openxmlformats.org/officeDocument/2006/relationships/ctrlProp" Target="../ctrlProps/ctrlProp171.xml"/><Relationship Id="rId195" Type="http://schemas.openxmlformats.org/officeDocument/2006/relationships/ctrlProp" Target="../ctrlProps/ctrlProp187.xml"/><Relationship Id="rId190" Type="http://schemas.openxmlformats.org/officeDocument/2006/relationships/ctrlProp" Target="../ctrlProps/ctrlProp182.xml"/><Relationship Id="rId15" Type="http://schemas.openxmlformats.org/officeDocument/2006/relationships/ctrlProp" Target="../ctrlProps/ctrlProp7.xml"/><Relationship Id="rId36" Type="http://schemas.openxmlformats.org/officeDocument/2006/relationships/ctrlProp" Target="../ctrlProps/ctrlProp28.xml"/><Relationship Id="rId57" Type="http://schemas.openxmlformats.org/officeDocument/2006/relationships/ctrlProp" Target="../ctrlProps/ctrlProp49.xml"/><Relationship Id="rId106" Type="http://schemas.openxmlformats.org/officeDocument/2006/relationships/ctrlProp" Target="../ctrlProps/ctrlProp98.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52" Type="http://schemas.openxmlformats.org/officeDocument/2006/relationships/ctrlProp" Target="../ctrlProps/ctrlProp44.xml"/><Relationship Id="rId73" Type="http://schemas.openxmlformats.org/officeDocument/2006/relationships/ctrlProp" Target="../ctrlProps/ctrlProp65.xml"/><Relationship Id="rId78" Type="http://schemas.openxmlformats.org/officeDocument/2006/relationships/ctrlProp" Target="../ctrlProps/ctrlProp70.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43" Type="http://schemas.openxmlformats.org/officeDocument/2006/relationships/ctrlProp" Target="../ctrlProps/ctrlProp135.xml"/><Relationship Id="rId148" Type="http://schemas.openxmlformats.org/officeDocument/2006/relationships/ctrlProp" Target="../ctrlProps/ctrlProp140.xml"/><Relationship Id="rId164" Type="http://schemas.openxmlformats.org/officeDocument/2006/relationships/ctrlProp" Target="../ctrlProps/ctrlProp156.xml"/><Relationship Id="rId169" Type="http://schemas.openxmlformats.org/officeDocument/2006/relationships/ctrlProp" Target="../ctrlProps/ctrlProp161.xml"/><Relationship Id="rId185" Type="http://schemas.openxmlformats.org/officeDocument/2006/relationships/ctrlProp" Target="../ctrlProps/ctrlProp177.xml"/><Relationship Id="rId4" Type="http://schemas.openxmlformats.org/officeDocument/2006/relationships/hyperlink" Target="https://2021-27.efre-bw.de/wp-content/uploads/20211014_Entwurf-OP-2021-2027.pdf" TargetMode="External"/><Relationship Id="rId9" Type="http://schemas.openxmlformats.org/officeDocument/2006/relationships/ctrlProp" Target="../ctrlProps/ctrlProp1.xml"/><Relationship Id="rId180" Type="http://schemas.openxmlformats.org/officeDocument/2006/relationships/ctrlProp" Target="../ctrlProps/ctrlProp172.xml"/><Relationship Id="rId26"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hyperlink" Target="http://www.2021-27.efre-bw.de/"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gnb-system.de/de/gebaeude/kriteri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CK685"/>
  <sheetViews>
    <sheetView showGridLines="0" tabSelected="1" zoomScaleNormal="100" zoomScaleSheetLayoutView="85" zoomScalePageLayoutView="55" workbookViewId="0">
      <selection activeCell="AZ11" sqref="AZ11"/>
    </sheetView>
  </sheetViews>
  <sheetFormatPr baseColWidth="10" defaultColWidth="10.75" defaultRowHeight="14.25" x14ac:dyDescent="0.2"/>
  <cols>
    <col min="1" max="3" width="3.125" style="120" customWidth="1"/>
    <col min="4" max="5" width="3.375" style="120" customWidth="1"/>
    <col min="6" max="6" width="3.125" style="120" customWidth="1"/>
    <col min="7" max="7" width="4.125" style="120" customWidth="1"/>
    <col min="8" max="8" width="3.5" style="120" customWidth="1"/>
    <col min="9" max="9" width="3.75" style="120" customWidth="1"/>
    <col min="10" max="10" width="2.375" style="120" customWidth="1"/>
    <col min="11" max="11" width="3.125" style="120" customWidth="1"/>
    <col min="12" max="12" width="3.875" style="120" customWidth="1"/>
    <col min="13" max="15" width="3.125" style="120" customWidth="1"/>
    <col min="16" max="16" width="2.875" style="120" customWidth="1"/>
    <col min="17" max="20" width="3.125" style="120" customWidth="1"/>
    <col min="21" max="21" width="3" style="120" customWidth="1"/>
    <col min="22" max="28" width="3.125" style="120" customWidth="1"/>
    <col min="29" max="29" width="3" style="121" customWidth="1"/>
    <col min="30" max="30" width="12.5" style="206" hidden="1" customWidth="1"/>
    <col min="31" max="31" width="13.375" style="120" hidden="1" customWidth="1"/>
    <col min="32" max="32" width="14" style="120" hidden="1" customWidth="1"/>
    <col min="33" max="33" width="12.75" style="120" hidden="1" customWidth="1"/>
    <col min="34" max="34" width="10.625" style="120" hidden="1" customWidth="1"/>
    <col min="35" max="35" width="12.25" style="120" hidden="1" customWidth="1"/>
    <col min="36" max="36" width="15.875" style="120" hidden="1" customWidth="1"/>
    <col min="37" max="37" width="14.25" style="120" hidden="1" customWidth="1"/>
    <col min="38" max="38" width="14.375" style="120" hidden="1" customWidth="1"/>
    <col min="39" max="39" width="10.5" hidden="1" customWidth="1"/>
    <col min="40" max="41" width="16.375" hidden="1" customWidth="1"/>
    <col min="42" max="42" width="9.25" hidden="1" customWidth="1"/>
    <col min="43" max="45" width="10.75" style="120" hidden="1" customWidth="1"/>
    <col min="46" max="46" width="83.75" style="127" hidden="1" customWidth="1"/>
    <col min="47" max="47" width="10.75" style="120" hidden="1" customWidth="1"/>
    <col min="48" max="61" width="10.75" style="120" customWidth="1"/>
    <col min="62" max="16384" width="10.75" style="120"/>
  </cols>
  <sheetData>
    <row r="1" spans="1:63" x14ac:dyDescent="0.2">
      <c r="AE1" s="612"/>
      <c r="AF1" s="613"/>
      <c r="AG1" s="613"/>
      <c r="AH1" s="613"/>
      <c r="AI1" s="613"/>
      <c r="AJ1" s="613"/>
      <c r="AK1" s="613"/>
      <c r="AL1" s="613"/>
      <c r="AM1" s="613"/>
      <c r="AN1" s="613"/>
      <c r="AO1" s="613"/>
      <c r="AP1" s="613"/>
      <c r="AQ1" s="613"/>
    </row>
    <row r="2" spans="1:63" ht="15.75" x14ac:dyDescent="0.25">
      <c r="A2" s="594" t="s">
        <v>395</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E2" s="128"/>
    </row>
    <row r="3" spans="1:63" ht="15.75" x14ac:dyDescent="0.2">
      <c r="A3" s="610" t="s">
        <v>287</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row>
    <row r="4" spans="1:63" ht="15" x14ac:dyDescent="0.2">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415"/>
      <c r="AB4" s="415"/>
      <c r="AC4" s="472" t="s">
        <v>501</v>
      </c>
      <c r="AF4" s="266"/>
      <c r="BK4" s="336"/>
    </row>
    <row r="5" spans="1:63" x14ac:dyDescent="0.2">
      <c r="AF5" s="266"/>
    </row>
    <row r="6" spans="1:63" ht="72" customHeight="1" x14ac:dyDescent="0.2">
      <c r="A6" s="600" t="s">
        <v>510</v>
      </c>
      <c r="B6" s="600"/>
      <c r="C6" s="600"/>
      <c r="D6" s="600"/>
      <c r="E6" s="600"/>
      <c r="F6" s="600"/>
      <c r="G6" s="600"/>
      <c r="H6" s="600"/>
      <c r="I6" s="600"/>
      <c r="J6" s="600"/>
      <c r="K6" s="600"/>
      <c r="L6" s="600"/>
      <c r="M6" s="600"/>
      <c r="N6" s="600"/>
      <c r="O6" s="600"/>
      <c r="P6" s="600"/>
      <c r="Q6" s="601"/>
      <c r="R6" s="601"/>
      <c r="S6" s="601"/>
      <c r="T6" s="601"/>
      <c r="U6" s="601"/>
      <c r="V6" s="601"/>
      <c r="W6" s="601"/>
      <c r="X6" s="601"/>
      <c r="Y6" s="601"/>
      <c r="Z6" s="601"/>
      <c r="AA6" s="601"/>
      <c r="AB6" s="601"/>
      <c r="AC6" s="601"/>
      <c r="AF6" s="270"/>
      <c r="AW6" s="416"/>
      <c r="AX6" s="417"/>
      <c r="AY6" s="417"/>
      <c r="AZ6" s="417"/>
      <c r="BA6" s="417"/>
      <c r="BB6" s="417"/>
    </row>
    <row r="7" spans="1:63" ht="13.9" customHeight="1" x14ac:dyDescent="0.25">
      <c r="AE7" s="128"/>
    </row>
    <row r="8" spans="1:63" ht="21" customHeight="1" x14ac:dyDescent="0.2">
      <c r="A8" s="611" t="s">
        <v>288</v>
      </c>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F8" s="271"/>
    </row>
    <row r="9" spans="1:63" s="123" customFormat="1" ht="81" customHeight="1" x14ac:dyDescent="0.2">
      <c r="A9" s="576" t="s">
        <v>0</v>
      </c>
      <c r="B9" s="595"/>
      <c r="C9" s="595"/>
      <c r="D9" s="602" t="s">
        <v>299</v>
      </c>
      <c r="E9" s="602"/>
      <c r="F9" s="602"/>
      <c r="G9" s="602"/>
      <c r="H9" s="602"/>
      <c r="I9" s="602"/>
      <c r="J9" s="602"/>
      <c r="K9" s="602"/>
      <c r="L9" s="602"/>
      <c r="M9" s="602"/>
      <c r="N9" s="602"/>
      <c r="O9" s="602"/>
      <c r="P9" s="602"/>
      <c r="Q9" s="602"/>
      <c r="R9" s="602"/>
      <c r="S9" s="602"/>
      <c r="T9" s="602"/>
      <c r="U9" s="602"/>
      <c r="V9" s="602"/>
      <c r="W9" s="602"/>
      <c r="X9" s="602"/>
      <c r="Y9" s="602"/>
      <c r="Z9" s="602"/>
      <c r="AA9" s="602"/>
      <c r="AB9" s="602"/>
      <c r="AC9" s="603"/>
      <c r="AD9" s="207"/>
      <c r="AE9" s="120"/>
      <c r="AF9" s="271"/>
      <c r="AM9" s="1"/>
      <c r="AN9" s="1"/>
      <c r="AO9" s="1"/>
      <c r="AP9" s="1"/>
      <c r="AT9" s="127"/>
    </row>
    <row r="10" spans="1:63" s="123" customFormat="1" ht="19.5" customHeight="1" x14ac:dyDescent="0.2">
      <c r="A10" s="596"/>
      <c r="B10" s="597"/>
      <c r="C10" s="597"/>
      <c r="D10" s="273" t="s">
        <v>279</v>
      </c>
      <c r="E10" s="316"/>
      <c r="F10" s="316"/>
      <c r="G10" s="316"/>
      <c r="H10" s="316"/>
      <c r="I10" s="316"/>
      <c r="J10" s="316"/>
      <c r="K10" s="124"/>
      <c r="L10" s="125"/>
      <c r="M10" s="316"/>
      <c r="N10" s="316"/>
      <c r="O10" s="316"/>
      <c r="P10" s="316"/>
      <c r="Q10" s="316"/>
      <c r="R10" s="316"/>
      <c r="S10" s="316"/>
      <c r="T10" s="316"/>
      <c r="U10" s="316"/>
      <c r="V10" s="316"/>
      <c r="W10" s="316"/>
      <c r="X10" s="316"/>
      <c r="Y10" s="316"/>
      <c r="Z10" s="316"/>
      <c r="AA10" s="316"/>
      <c r="AB10" s="316"/>
      <c r="AC10" s="317"/>
      <c r="AD10" s="207"/>
      <c r="AM10" s="1"/>
      <c r="AN10" s="1"/>
      <c r="AO10" s="1"/>
      <c r="AP10" s="1"/>
      <c r="AT10" s="127"/>
    </row>
    <row r="11" spans="1:63" s="123" customFormat="1" ht="132.75" customHeight="1" x14ac:dyDescent="0.2">
      <c r="A11" s="596"/>
      <c r="B11" s="597"/>
      <c r="C11" s="597"/>
      <c r="D11" s="316"/>
      <c r="E11" s="606" t="s">
        <v>383</v>
      </c>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7"/>
      <c r="AD11" s="207"/>
      <c r="AM11" s="1"/>
      <c r="AN11" s="1"/>
      <c r="AO11" s="1"/>
      <c r="AP11" s="1"/>
      <c r="AT11" s="127"/>
      <c r="BK11" s="370"/>
    </row>
    <row r="12" spans="1:63" s="123" customFormat="1" ht="122.25" customHeight="1" x14ac:dyDescent="0.2">
      <c r="A12" s="596"/>
      <c r="B12" s="597"/>
      <c r="C12" s="597"/>
      <c r="D12" s="608" t="s">
        <v>295</v>
      </c>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9"/>
      <c r="AD12" s="207"/>
      <c r="AE12" s="315" t="s">
        <v>277</v>
      </c>
      <c r="AM12" s="1"/>
      <c r="AN12" s="1"/>
      <c r="AO12" s="1"/>
      <c r="AP12" s="1"/>
      <c r="AT12" s="127"/>
    </row>
    <row r="13" spans="1:63" ht="25.5" customHeight="1" x14ac:dyDescent="0.2">
      <c r="A13" s="598"/>
      <c r="B13" s="599"/>
      <c r="C13" s="599"/>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5"/>
    </row>
    <row r="15" spans="1:63" x14ac:dyDescent="0.2">
      <c r="AV15" s="336"/>
    </row>
    <row r="16" spans="1:63" ht="32.25" customHeight="1" x14ac:dyDescent="0.2">
      <c r="A16" s="631" t="s">
        <v>346</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row>
    <row r="17" spans="1:74" s="127" customFormat="1" x14ac:dyDescent="0.2">
      <c r="A17" s="539"/>
      <c r="B17" s="540"/>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1"/>
      <c r="AD17" s="207"/>
      <c r="AM17" s="2"/>
      <c r="AN17" s="2"/>
      <c r="AO17" s="2"/>
      <c r="AP17" s="2"/>
      <c r="AT17" s="323">
        <f>A17</f>
        <v>0</v>
      </c>
      <c r="AU17" s="120"/>
      <c r="AV17" s="120"/>
      <c r="AW17" s="120"/>
      <c r="AX17" s="120"/>
      <c r="AY17" s="120"/>
      <c r="AZ17" s="120"/>
      <c r="BA17" s="120"/>
      <c r="BB17" s="120"/>
      <c r="BC17" s="120"/>
      <c r="BD17" s="120"/>
      <c r="BE17" s="120"/>
      <c r="BF17" s="120"/>
      <c r="BG17" s="120"/>
      <c r="BH17" s="120"/>
      <c r="BI17" s="120"/>
      <c r="BJ17" s="336"/>
      <c r="BK17" s="336"/>
      <c r="BL17" s="120"/>
      <c r="BM17" s="120"/>
      <c r="BN17" s="120"/>
      <c r="BO17" s="120"/>
      <c r="BP17" s="120"/>
      <c r="BQ17" s="120"/>
      <c r="BR17" s="120"/>
      <c r="BS17" s="120"/>
      <c r="BT17" s="120"/>
      <c r="BU17" s="120"/>
      <c r="BV17" s="120"/>
    </row>
    <row r="18" spans="1:74" s="127" customFormat="1" ht="33.75" customHeight="1" x14ac:dyDescent="0.2">
      <c r="A18" s="632" t="s">
        <v>93</v>
      </c>
      <c r="B18" s="632"/>
      <c r="C18" s="632"/>
      <c r="D18" s="632"/>
      <c r="E18" s="632"/>
      <c r="F18" s="632"/>
      <c r="G18" s="632"/>
      <c r="H18" s="632"/>
      <c r="I18" s="632"/>
      <c r="J18" s="632"/>
      <c r="K18" s="632"/>
      <c r="L18" s="632"/>
      <c r="M18" s="632"/>
      <c r="N18" s="632"/>
      <c r="O18" s="632"/>
      <c r="P18" s="632"/>
      <c r="Q18" s="633"/>
      <c r="R18" s="633"/>
      <c r="S18" s="633"/>
      <c r="T18" s="633"/>
      <c r="U18" s="633"/>
      <c r="V18" s="633"/>
      <c r="W18" s="633"/>
      <c r="X18" s="633"/>
      <c r="Y18" s="633"/>
      <c r="Z18" s="633"/>
      <c r="AA18" s="633"/>
      <c r="AB18" s="633"/>
      <c r="AC18" s="633"/>
      <c r="AD18" s="207"/>
      <c r="AE18" s="120"/>
      <c r="AF18" s="120"/>
      <c r="AG18" s="120"/>
      <c r="AH18" s="120"/>
      <c r="AM18" s="2"/>
      <c r="AN18" s="2"/>
      <c r="AO18" s="2"/>
      <c r="AP18" s="2"/>
    </row>
    <row r="19" spans="1:74" s="127" customFormat="1" x14ac:dyDescent="0.2">
      <c r="A19" s="486"/>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8"/>
      <c r="AD19" s="207"/>
      <c r="AE19" s="120"/>
      <c r="AF19" s="120"/>
      <c r="AG19" s="120"/>
      <c r="AH19" s="120"/>
      <c r="AM19" s="2"/>
      <c r="AN19" s="2"/>
      <c r="AO19" s="2"/>
      <c r="AP19" s="2"/>
      <c r="AT19" s="323">
        <f>A19</f>
        <v>0</v>
      </c>
    </row>
    <row r="20" spans="1:74" ht="15" x14ac:dyDescent="0.25">
      <c r="A20" s="128"/>
    </row>
    <row r="21" spans="1:74" ht="30" hidden="1" customHeight="1" x14ac:dyDescent="0.2">
      <c r="AC21" s="120"/>
      <c r="AU21" s="127"/>
      <c r="AV21" s="127"/>
      <c r="AW21" s="127"/>
      <c r="AX21" s="127"/>
      <c r="AY21" s="127"/>
      <c r="AZ21" s="127"/>
      <c r="BA21" s="127"/>
      <c r="BB21" s="127"/>
      <c r="BC21" s="127"/>
      <c r="BD21" s="127"/>
      <c r="BE21" s="127"/>
      <c r="BF21" s="127"/>
      <c r="BG21" s="127"/>
      <c r="BH21" s="127"/>
      <c r="BI21" s="127"/>
      <c r="BJ21" s="127"/>
      <c r="BK21" s="336"/>
      <c r="BL21" s="127"/>
      <c r="BM21" s="127"/>
      <c r="BN21" s="127"/>
      <c r="BO21" s="127"/>
      <c r="BP21" s="127"/>
      <c r="BQ21" s="127"/>
      <c r="BR21" s="127"/>
      <c r="BS21" s="127"/>
      <c r="BT21" s="127"/>
      <c r="BU21" s="127"/>
      <c r="BV21" s="127"/>
    </row>
    <row r="22" spans="1:74" s="127" customFormat="1" ht="33" hidden="1" customHeight="1" x14ac:dyDescent="0.2">
      <c r="A22" s="126"/>
      <c r="B22" s="126"/>
      <c r="C22" s="126"/>
      <c r="D22" s="126"/>
      <c r="E22" s="126"/>
      <c r="F22" s="126"/>
      <c r="G22" s="120"/>
      <c r="H22" s="120"/>
      <c r="I22" s="120"/>
      <c r="J22" s="120"/>
      <c r="K22" s="120"/>
      <c r="L22" s="120"/>
      <c r="M22" s="120"/>
      <c r="N22" s="120"/>
      <c r="O22" s="120"/>
      <c r="P22" s="120"/>
      <c r="Q22" s="120"/>
      <c r="R22" s="120"/>
      <c r="S22" s="120"/>
      <c r="T22" s="120"/>
      <c r="U22" s="120"/>
      <c r="V22" s="120"/>
      <c r="W22" s="120"/>
      <c r="X22" s="120"/>
      <c r="Y22" s="120"/>
      <c r="Z22" s="120"/>
      <c r="AA22" s="120"/>
      <c r="AB22" s="120"/>
      <c r="AC22" s="121"/>
      <c r="AD22" s="207"/>
      <c r="AE22" s="120"/>
      <c r="AF22" s="120"/>
      <c r="AG22" s="120"/>
      <c r="AH22" s="120"/>
      <c r="AM22" s="2"/>
      <c r="AN22" s="2"/>
      <c r="AO22" s="2"/>
      <c r="AP22" s="2"/>
    </row>
    <row r="23" spans="1:74" s="127" customFormat="1" ht="24.75" customHeight="1" x14ac:dyDescent="0.2">
      <c r="A23" s="630" t="s">
        <v>390</v>
      </c>
      <c r="B23" s="630"/>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207"/>
      <c r="AE23" s="120"/>
      <c r="AF23" s="120"/>
      <c r="AG23" s="120"/>
      <c r="AH23" s="120"/>
      <c r="AM23" s="2"/>
      <c r="AN23" s="2"/>
      <c r="AO23" s="2"/>
      <c r="AP23" s="2"/>
      <c r="BK23" s="369"/>
    </row>
    <row r="24" spans="1:74" s="127" customFormat="1" ht="13.9" customHeight="1" x14ac:dyDescent="0.2">
      <c r="A24" s="268"/>
      <c r="B24" s="268"/>
      <c r="C24" s="268"/>
      <c r="D24" s="268"/>
      <c r="E24" s="268"/>
      <c r="F24" s="268"/>
      <c r="G24" s="268"/>
      <c r="H24" s="268"/>
      <c r="I24" s="268"/>
      <c r="J24" s="268"/>
      <c r="K24" s="268"/>
      <c r="L24" s="268"/>
      <c r="M24" s="268"/>
      <c r="N24" s="268"/>
      <c r="O24" s="268"/>
      <c r="P24" s="268"/>
      <c r="Q24" s="267"/>
      <c r="R24" s="267"/>
      <c r="S24" s="267"/>
      <c r="T24" s="267"/>
      <c r="U24" s="267"/>
      <c r="V24" s="267"/>
      <c r="W24" s="267"/>
      <c r="X24" s="267"/>
      <c r="Y24" s="267"/>
      <c r="Z24" s="267"/>
      <c r="AA24" s="267"/>
      <c r="AB24" s="267"/>
      <c r="AC24" s="267"/>
      <c r="AD24" s="207"/>
      <c r="AE24" s="120"/>
      <c r="AF24" s="120"/>
      <c r="AG24" s="120"/>
      <c r="AH24" s="120"/>
      <c r="AM24" s="2"/>
      <c r="AN24" s="2"/>
      <c r="AO24" s="2"/>
      <c r="AP24" s="2"/>
    </row>
    <row r="25" spans="1:74" ht="14.25" hidden="1" customHeight="1" x14ac:dyDescent="0.2">
      <c r="A25" s="634"/>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row>
    <row r="26" spans="1:74" ht="13.9" customHeight="1" x14ac:dyDescent="0.2"/>
    <row r="27" spans="1:74" ht="13.9" hidden="1" customHeight="1" x14ac:dyDescent="0.2"/>
    <row r="28" spans="1:74" ht="14.25" hidden="1" customHeight="1" x14ac:dyDescent="0.2"/>
    <row r="29" spans="1:74" ht="14.25" hidden="1" customHeight="1" x14ac:dyDescent="0.2"/>
    <row r="30" spans="1:74" ht="14.25" hidden="1" customHeight="1" x14ac:dyDescent="0.2"/>
    <row r="31" spans="1:74" ht="13.9" hidden="1" customHeight="1" x14ac:dyDescent="0.2"/>
    <row r="32" spans="1:74" ht="13.9" hidden="1" customHeight="1" x14ac:dyDescent="0.2"/>
    <row r="33" spans="1:66" ht="14.25" hidden="1" customHeight="1" x14ac:dyDescent="0.2"/>
    <row r="34" spans="1:66" ht="45.75" customHeight="1" x14ac:dyDescent="0.2">
      <c r="A34" s="553" t="s">
        <v>94</v>
      </c>
      <c r="B34" s="553"/>
      <c r="C34" s="553"/>
      <c r="D34" s="553"/>
      <c r="E34" s="553"/>
      <c r="F34" s="553"/>
      <c r="G34" s="553"/>
      <c r="H34" s="553"/>
      <c r="I34" s="553"/>
      <c r="J34" s="553"/>
      <c r="K34" s="553"/>
      <c r="L34" s="553"/>
      <c r="M34" s="553"/>
      <c r="N34" s="553"/>
      <c r="O34" s="553"/>
      <c r="P34" s="553"/>
      <c r="Q34" s="612"/>
      <c r="R34" s="612"/>
      <c r="S34" s="612"/>
      <c r="T34" s="612"/>
      <c r="U34" s="612"/>
      <c r="V34" s="612"/>
      <c r="W34" s="612"/>
      <c r="X34" s="612"/>
      <c r="Y34" s="612"/>
      <c r="Z34" s="612"/>
      <c r="AA34" s="612"/>
      <c r="AB34" s="612"/>
      <c r="AC34" s="612"/>
    </row>
    <row r="35" spans="1:66" ht="30" customHeight="1" x14ac:dyDescent="0.2">
      <c r="A35" s="486"/>
      <c r="B35" s="487"/>
      <c r="C35" s="487"/>
      <c r="D35" s="487"/>
      <c r="E35" s="487"/>
      <c r="F35" s="487"/>
      <c r="G35" s="487"/>
      <c r="H35" s="488"/>
      <c r="I35" s="129"/>
      <c r="J35" s="486"/>
      <c r="K35" s="487"/>
      <c r="L35" s="487"/>
      <c r="M35" s="487"/>
      <c r="N35" s="487"/>
      <c r="O35" s="487"/>
      <c r="P35" s="487"/>
      <c r="Q35" s="487"/>
      <c r="R35" s="488"/>
      <c r="S35" s="130"/>
      <c r="T35" s="486"/>
      <c r="U35" s="487"/>
      <c r="V35" s="487"/>
      <c r="W35" s="487"/>
      <c r="X35" s="487"/>
      <c r="Y35" s="487"/>
      <c r="Z35" s="487"/>
      <c r="AA35" s="487"/>
      <c r="AB35" s="487"/>
      <c r="AC35" s="488"/>
    </row>
    <row r="36" spans="1:66" x14ac:dyDescent="0.2">
      <c r="A36" s="131" t="s">
        <v>1</v>
      </c>
      <c r="B36" s="131"/>
      <c r="C36" s="131"/>
      <c r="D36" s="131"/>
      <c r="E36" s="131"/>
      <c r="F36" s="131"/>
      <c r="G36" s="131"/>
      <c r="H36" s="131"/>
      <c r="I36" s="131"/>
      <c r="J36" s="131" t="s">
        <v>2</v>
      </c>
      <c r="K36" s="131"/>
      <c r="L36" s="131"/>
      <c r="M36" s="131"/>
      <c r="N36" s="131"/>
      <c r="O36" s="131"/>
      <c r="P36" s="131"/>
      <c r="Q36" s="132"/>
      <c r="T36" s="120" t="s">
        <v>3</v>
      </c>
    </row>
    <row r="39" spans="1:66" ht="29.25" customHeight="1" x14ac:dyDescent="0.2">
      <c r="A39" s="635" t="s">
        <v>364</v>
      </c>
      <c r="B39" s="635"/>
      <c r="C39" s="635"/>
      <c r="D39" s="635"/>
      <c r="E39" s="635"/>
      <c r="F39" s="635"/>
      <c r="G39" s="635"/>
      <c r="H39" s="635"/>
      <c r="I39" s="635"/>
      <c r="J39" s="635"/>
      <c r="K39" s="635"/>
      <c r="L39" s="635"/>
      <c r="M39" s="635"/>
      <c r="N39" s="635"/>
      <c r="O39" s="635"/>
      <c r="P39" s="635"/>
      <c r="Q39" s="612"/>
      <c r="R39" s="612"/>
      <c r="S39" s="612"/>
      <c r="T39" s="612"/>
      <c r="U39" s="612"/>
      <c r="V39" s="612"/>
      <c r="W39" s="612"/>
      <c r="X39" s="612"/>
      <c r="Y39" s="612"/>
      <c r="Z39" s="612"/>
      <c r="AA39" s="612"/>
      <c r="AB39" s="612"/>
      <c r="AC39" s="612"/>
      <c r="AI39" s="134"/>
      <c r="AJ39" s="134"/>
      <c r="AK39" s="134"/>
    </row>
    <row r="40" spans="1:66" ht="14.45" customHeight="1" x14ac:dyDescent="0.2">
      <c r="A40" s="592" t="s">
        <v>502</v>
      </c>
      <c r="B40" s="592"/>
      <c r="C40" s="592"/>
      <c r="D40" s="592"/>
      <c r="E40" s="592"/>
      <c r="F40" s="592"/>
      <c r="G40" s="592"/>
      <c r="H40" s="592"/>
      <c r="I40" s="592"/>
      <c r="J40" s="592"/>
      <c r="K40" s="592"/>
      <c r="L40" s="592"/>
      <c r="M40" s="592"/>
      <c r="N40" s="592"/>
      <c r="O40" s="592"/>
      <c r="P40" s="592"/>
      <c r="Q40" s="592"/>
      <c r="R40" s="592"/>
      <c r="S40" s="592"/>
      <c r="T40" s="592"/>
      <c r="U40" s="592"/>
      <c r="V40" s="592"/>
      <c r="W40" s="592"/>
      <c r="X40" s="473"/>
      <c r="Y40" s="591"/>
      <c r="Z40" s="591"/>
      <c r="AA40" s="591"/>
      <c r="AB40" s="591"/>
      <c r="AC40" s="354"/>
      <c r="AI40" s="134"/>
      <c r="AJ40" s="134"/>
      <c r="AK40" s="134"/>
    </row>
    <row r="41" spans="1:66" ht="13.9" customHeight="1" x14ac:dyDescent="0.2">
      <c r="A41" s="474"/>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5"/>
      <c r="Z41" s="475"/>
      <c r="AA41" s="475"/>
      <c r="AB41" s="475"/>
      <c r="AC41" s="474"/>
      <c r="AI41" s="134"/>
      <c r="AJ41" s="134"/>
      <c r="AK41" s="134"/>
    </row>
    <row r="42" spans="1:66" ht="13.9" customHeight="1" x14ac:dyDescent="0.2">
      <c r="A42" s="764" t="s">
        <v>505</v>
      </c>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6"/>
      <c r="AB42" s="767"/>
      <c r="AC42" s="768"/>
      <c r="AD42" s="420" t="b">
        <v>0</v>
      </c>
      <c r="AE42" s="134"/>
      <c r="AF42" s="134"/>
      <c r="AG42" s="134"/>
      <c r="AH42" s="134"/>
      <c r="AI42" s="134"/>
      <c r="AJ42" s="134"/>
      <c r="AK42" s="134"/>
    </row>
    <row r="43" spans="1:66" ht="13.9" customHeight="1" x14ac:dyDescent="0.2">
      <c r="A43" s="764" t="s">
        <v>506</v>
      </c>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6"/>
      <c r="AB43" s="767"/>
      <c r="AC43" s="768"/>
      <c r="AD43" s="420" t="b">
        <v>0</v>
      </c>
      <c r="AE43" s="134"/>
      <c r="AF43" s="134"/>
      <c r="AG43" s="134"/>
      <c r="AH43" s="134"/>
      <c r="AI43" s="134"/>
      <c r="AJ43" s="134"/>
      <c r="AK43" s="134"/>
    </row>
    <row r="44" spans="1:66" ht="13.9" customHeight="1" x14ac:dyDescent="0.2">
      <c r="A44" s="764" t="s">
        <v>503</v>
      </c>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6"/>
      <c r="AB44" s="767"/>
      <c r="AC44" s="768"/>
      <c r="AD44" s="420" t="b">
        <v>0</v>
      </c>
      <c r="AE44" s="134"/>
      <c r="AF44" s="134"/>
      <c r="AG44" s="134"/>
      <c r="AH44" s="134"/>
      <c r="AI44" s="134"/>
      <c r="AJ44" s="134"/>
      <c r="AK44" s="134"/>
    </row>
    <row r="45" spans="1:66" ht="17.45" customHeight="1" x14ac:dyDescent="0.2">
      <c r="A45" s="135"/>
      <c r="B45" s="135"/>
      <c r="C45" s="135"/>
      <c r="D45" s="135"/>
      <c r="E45" s="135"/>
      <c r="F45" s="135"/>
      <c r="G45" s="135"/>
      <c r="H45" s="135"/>
      <c r="I45" s="135"/>
      <c r="J45" s="135"/>
      <c r="K45" s="135"/>
      <c r="L45" s="135"/>
      <c r="M45" s="135"/>
      <c r="N45" s="135"/>
      <c r="O45" s="135"/>
      <c r="P45" s="135"/>
      <c r="Q45" s="136"/>
      <c r="R45" s="136"/>
      <c r="S45" s="136"/>
      <c r="T45" s="136"/>
      <c r="U45" s="136"/>
      <c r="V45" s="136"/>
      <c r="W45" s="136"/>
      <c r="X45" s="136"/>
      <c r="Y45" s="136"/>
      <c r="Z45" s="136"/>
      <c r="AA45" s="136"/>
      <c r="AB45" s="136"/>
      <c r="AC45" s="136"/>
      <c r="AE45" s="134"/>
      <c r="AF45" s="134"/>
      <c r="AG45" s="134"/>
      <c r="AH45" s="134"/>
      <c r="AI45" s="134"/>
      <c r="AJ45" s="134"/>
      <c r="AK45" s="134"/>
    </row>
    <row r="46" spans="1:66" ht="50.25" customHeight="1" x14ac:dyDescent="0.2">
      <c r="A46" s="775" t="s">
        <v>488</v>
      </c>
      <c r="B46" s="775"/>
      <c r="C46" s="775"/>
      <c r="D46" s="775"/>
      <c r="E46" s="775"/>
      <c r="F46" s="775"/>
      <c r="G46" s="775"/>
      <c r="H46" s="775"/>
      <c r="I46" s="775"/>
      <c r="J46" s="775"/>
      <c r="K46" s="775"/>
      <c r="L46" s="775"/>
      <c r="M46" s="775"/>
      <c r="N46" s="775"/>
      <c r="O46" s="775"/>
      <c r="P46" s="775"/>
      <c r="Q46" s="776"/>
      <c r="R46" s="776"/>
      <c r="S46" s="776"/>
      <c r="T46" s="776"/>
      <c r="U46" s="776"/>
      <c r="V46" s="776"/>
      <c r="W46" s="776"/>
      <c r="X46" s="776"/>
      <c r="Y46" s="776"/>
      <c r="Z46" s="776"/>
      <c r="AA46" s="776"/>
      <c r="AB46" s="776"/>
      <c r="AC46" s="776"/>
      <c r="AE46" s="192" t="b">
        <v>0</v>
      </c>
      <c r="AF46" s="192"/>
      <c r="AG46" s="192" t="s">
        <v>370</v>
      </c>
      <c r="AH46" s="192"/>
      <c r="AI46" s="192"/>
      <c r="AJ46" s="192"/>
      <c r="BK46" s="336"/>
      <c r="BN46" s="336"/>
    </row>
    <row r="47" spans="1:66" ht="13.5" customHeight="1" x14ac:dyDescent="0.2">
      <c r="Z47" s="636" t="s">
        <v>375</v>
      </c>
      <c r="AA47" s="636"/>
      <c r="AB47" s="636" t="s">
        <v>376</v>
      </c>
      <c r="AC47" s="636"/>
      <c r="AE47" s="120" t="s">
        <v>371</v>
      </c>
      <c r="AF47" s="120" t="s">
        <v>372</v>
      </c>
      <c r="AG47" s="120" t="s">
        <v>373</v>
      </c>
      <c r="AH47" s="120" t="s">
        <v>374</v>
      </c>
      <c r="BK47" s="336"/>
    </row>
    <row r="48" spans="1:66" ht="15" customHeight="1" x14ac:dyDescent="0.2">
      <c r="A48" s="137" t="s">
        <v>6</v>
      </c>
      <c r="B48" s="138" t="s">
        <v>347</v>
      </c>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406"/>
      <c r="AA48" s="140"/>
      <c r="AB48" s="407"/>
      <c r="AC48" s="408"/>
      <c r="AD48" s="6">
        <v>0</v>
      </c>
      <c r="AE48" s="405" t="b">
        <v>0</v>
      </c>
      <c r="AF48" s="133">
        <v>1</v>
      </c>
      <c r="AG48" s="133" t="str">
        <f>IF(AND($AD$48=AF48,AE48=TRUE),"Dopplung","")</f>
        <v/>
      </c>
      <c r="AH48" s="133" t="str">
        <f>IF(AND(AG48="",AG49="",AG50="",AG51="",AG52="",AG53="",AG54="",AG55="",AG56="",AG57="",AG58="",AG59="",AG60="",AG61="",AG62="",AG63="",AG64="",AG65="",AG67="",AG68="",AG66="",AG69=""),"","Fehler")</f>
        <v/>
      </c>
      <c r="BK48" s="367"/>
    </row>
    <row r="49" spans="1:63" ht="15" customHeight="1" x14ac:dyDescent="0.2">
      <c r="A49" s="141" t="s">
        <v>7</v>
      </c>
      <c r="B49" s="138" t="s">
        <v>4</v>
      </c>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406"/>
      <c r="AA49" s="140"/>
      <c r="AB49" s="407"/>
      <c r="AC49" s="408"/>
      <c r="AE49" s="405" t="b">
        <v>0</v>
      </c>
      <c r="AF49" s="133">
        <v>3</v>
      </c>
      <c r="AG49" s="133" t="str">
        <f t="shared" ref="AG49:AG69" si="0">IF(AND($AD$48=AF49,AE49=TRUE),"Dopplung","")</f>
        <v/>
      </c>
      <c r="AH49" s="133"/>
      <c r="BK49" s="368"/>
    </row>
    <row r="50" spans="1:63" ht="15.75" customHeight="1" x14ac:dyDescent="0.2">
      <c r="A50" s="141" t="s">
        <v>8</v>
      </c>
      <c r="B50" s="138" t="s">
        <v>348</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406"/>
      <c r="AA50" s="140"/>
      <c r="AB50" s="407"/>
      <c r="AC50" s="408"/>
      <c r="AE50" s="405" t="b">
        <v>0</v>
      </c>
      <c r="AF50" s="133">
        <v>4</v>
      </c>
      <c r="AG50" s="133" t="str">
        <f t="shared" si="0"/>
        <v/>
      </c>
      <c r="AH50" s="133"/>
      <c r="BK50" s="368"/>
    </row>
    <row r="51" spans="1:63" ht="17.25" customHeight="1" x14ac:dyDescent="0.2">
      <c r="A51" s="141" t="s">
        <v>9</v>
      </c>
      <c r="B51" s="138" t="s">
        <v>349</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406"/>
      <c r="AA51" s="140"/>
      <c r="AB51" s="407"/>
      <c r="AC51" s="408"/>
      <c r="AE51" s="405" t="b">
        <v>0</v>
      </c>
      <c r="AF51" s="133">
        <v>5</v>
      </c>
      <c r="AG51" s="133" t="str">
        <f t="shared" si="0"/>
        <v/>
      </c>
      <c r="AH51" s="133"/>
      <c r="BK51" s="368"/>
    </row>
    <row r="52" spans="1:63" ht="15" customHeight="1" x14ac:dyDescent="0.2">
      <c r="A52" s="141" t="s">
        <v>10</v>
      </c>
      <c r="B52" s="138" t="s">
        <v>350</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406"/>
      <c r="AA52" s="140"/>
      <c r="AB52" s="407"/>
      <c r="AC52" s="408"/>
      <c r="AE52" s="405" t="b">
        <v>0</v>
      </c>
      <c r="AF52" s="133">
        <v>6</v>
      </c>
      <c r="AG52" s="133" t="str">
        <f t="shared" si="0"/>
        <v/>
      </c>
      <c r="AH52" s="133"/>
      <c r="BK52" s="336"/>
    </row>
    <row r="53" spans="1:63" ht="15" customHeight="1" x14ac:dyDescent="0.2">
      <c r="A53" s="141" t="s">
        <v>11</v>
      </c>
      <c r="B53" s="138" t="s">
        <v>5</v>
      </c>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406"/>
      <c r="AA53" s="140"/>
      <c r="AB53" s="407"/>
      <c r="AC53" s="408"/>
      <c r="AE53" s="405" t="b">
        <v>0</v>
      </c>
      <c r="AF53" s="133">
        <v>7</v>
      </c>
      <c r="AG53" s="133" t="str">
        <f t="shared" si="0"/>
        <v/>
      </c>
      <c r="AH53" s="133"/>
      <c r="BK53" s="336"/>
    </row>
    <row r="54" spans="1:63" ht="15" customHeight="1" x14ac:dyDescent="0.2">
      <c r="A54" s="141" t="s">
        <v>12</v>
      </c>
      <c r="B54" s="138" t="s">
        <v>351</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406"/>
      <c r="AA54" s="140"/>
      <c r="AB54" s="407"/>
      <c r="AC54" s="408"/>
      <c r="AE54" s="405" t="b">
        <v>0</v>
      </c>
      <c r="AF54" s="133">
        <v>8</v>
      </c>
      <c r="AG54" s="133" t="str">
        <f t="shared" si="0"/>
        <v/>
      </c>
      <c r="AH54" s="133"/>
      <c r="BK54" s="336"/>
    </row>
    <row r="55" spans="1:63" ht="15" customHeight="1" x14ac:dyDescent="0.2">
      <c r="A55" s="141" t="s">
        <v>13</v>
      </c>
      <c r="B55" s="138" t="s">
        <v>358</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406"/>
      <c r="AA55" s="140"/>
      <c r="AB55" s="407"/>
      <c r="AC55" s="408"/>
      <c r="AE55" s="405" t="b">
        <v>0</v>
      </c>
      <c r="AF55" s="133">
        <v>9</v>
      </c>
      <c r="AG55" s="133" t="str">
        <f t="shared" si="0"/>
        <v/>
      </c>
      <c r="AH55" s="133"/>
      <c r="BK55" s="336"/>
    </row>
    <row r="56" spans="1:63" ht="15" customHeight="1" x14ac:dyDescent="0.2">
      <c r="A56" s="141" t="s">
        <v>14</v>
      </c>
      <c r="B56" s="138" t="s">
        <v>352</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406"/>
      <c r="AA56" s="140"/>
      <c r="AB56" s="407"/>
      <c r="AC56" s="408"/>
      <c r="AE56" s="405" t="b">
        <v>0</v>
      </c>
      <c r="AF56" s="133">
        <v>10</v>
      </c>
      <c r="AG56" s="133" t="str">
        <f t="shared" si="0"/>
        <v/>
      </c>
      <c r="AH56" s="133"/>
      <c r="BK56" s="336"/>
    </row>
    <row r="57" spans="1:63" ht="15" customHeight="1" x14ac:dyDescent="0.2">
      <c r="A57" s="141" t="s">
        <v>15</v>
      </c>
      <c r="B57" s="138" t="s">
        <v>353</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406"/>
      <c r="AA57" s="140"/>
      <c r="AB57" s="407"/>
      <c r="AC57" s="408"/>
      <c r="AE57" s="405" t="b">
        <v>0</v>
      </c>
      <c r="AF57" s="133">
        <v>11</v>
      </c>
      <c r="AG57" s="133" t="str">
        <f t="shared" si="0"/>
        <v/>
      </c>
      <c r="AH57" s="133"/>
      <c r="BK57" s="336"/>
    </row>
    <row r="58" spans="1:63" ht="15" customHeight="1" x14ac:dyDescent="0.2">
      <c r="A58" s="141" t="s">
        <v>16</v>
      </c>
      <c r="B58" s="138" t="s">
        <v>354</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406"/>
      <c r="AA58" s="140"/>
      <c r="AB58" s="407"/>
      <c r="AC58" s="408"/>
      <c r="AE58" s="405" t="b">
        <v>0</v>
      </c>
      <c r="AF58" s="133">
        <v>12</v>
      </c>
      <c r="AG58" s="133" t="str">
        <f t="shared" si="0"/>
        <v/>
      </c>
      <c r="AH58" s="133"/>
      <c r="BK58" s="336"/>
    </row>
    <row r="59" spans="1:63" ht="15" customHeight="1" x14ac:dyDescent="0.2">
      <c r="A59" s="141" t="s">
        <v>17</v>
      </c>
      <c r="B59" s="138" t="s">
        <v>357</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406"/>
      <c r="AA59" s="140"/>
      <c r="AB59" s="407"/>
      <c r="AC59" s="408"/>
      <c r="AE59" s="405" t="b">
        <v>0</v>
      </c>
      <c r="AF59" s="133">
        <v>13</v>
      </c>
      <c r="AG59" s="133" t="str">
        <f t="shared" si="0"/>
        <v/>
      </c>
      <c r="AH59" s="133"/>
      <c r="BK59" s="336"/>
    </row>
    <row r="60" spans="1:63" ht="15" customHeight="1" x14ac:dyDescent="0.2">
      <c r="A60" s="141" t="s">
        <v>18</v>
      </c>
      <c r="B60" s="142" t="s">
        <v>355</v>
      </c>
      <c r="C60" s="143"/>
      <c r="D60" s="139"/>
      <c r="E60" s="139"/>
      <c r="F60" s="139"/>
      <c r="G60" s="139"/>
      <c r="H60" s="139"/>
      <c r="I60" s="139"/>
      <c r="J60" s="139"/>
      <c r="K60" s="139"/>
      <c r="L60" s="139"/>
      <c r="M60" s="139"/>
      <c r="N60" s="139"/>
      <c r="O60" s="139"/>
      <c r="P60" s="139"/>
      <c r="Q60" s="139"/>
      <c r="R60" s="139"/>
      <c r="S60" s="139"/>
      <c r="T60" s="139"/>
      <c r="U60" s="139"/>
      <c r="V60" s="139"/>
      <c r="W60" s="139"/>
      <c r="X60" s="139"/>
      <c r="Y60" s="139"/>
      <c r="Z60" s="406"/>
      <c r="AA60" s="140"/>
      <c r="AB60" s="407"/>
      <c r="AC60" s="408"/>
      <c r="AE60" s="405" t="b">
        <v>0</v>
      </c>
      <c r="AF60" s="133">
        <v>25</v>
      </c>
      <c r="AG60" s="133" t="str">
        <f t="shared" si="0"/>
        <v/>
      </c>
      <c r="AH60" s="133"/>
    </row>
    <row r="61" spans="1:63" ht="15" customHeight="1" x14ac:dyDescent="0.2">
      <c r="A61" s="141" t="s">
        <v>20</v>
      </c>
      <c r="B61" s="142" t="s">
        <v>356</v>
      </c>
      <c r="C61" s="143"/>
      <c r="D61" s="139"/>
      <c r="E61" s="139"/>
      <c r="F61" s="139"/>
      <c r="G61" s="139"/>
      <c r="H61" s="139"/>
      <c r="I61" s="139"/>
      <c r="J61" s="139"/>
      <c r="K61" s="139"/>
      <c r="L61" s="139"/>
      <c r="M61" s="139"/>
      <c r="N61" s="139"/>
      <c r="O61" s="139"/>
      <c r="P61" s="139"/>
      <c r="Q61" s="139"/>
      <c r="R61" s="139"/>
      <c r="S61" s="139"/>
      <c r="T61" s="139"/>
      <c r="U61" s="139"/>
      <c r="V61" s="139"/>
      <c r="W61" s="139"/>
      <c r="X61" s="139"/>
      <c r="Y61" s="139"/>
      <c r="Z61" s="406"/>
      <c r="AA61" s="140"/>
      <c r="AB61" s="407"/>
      <c r="AC61" s="408"/>
      <c r="AE61" s="405" t="b">
        <v>0</v>
      </c>
      <c r="AF61" s="133">
        <v>26</v>
      </c>
      <c r="AG61" s="133" t="str">
        <f t="shared" si="0"/>
        <v/>
      </c>
      <c r="AH61" s="133"/>
    </row>
    <row r="62" spans="1:63" ht="15" customHeight="1" x14ac:dyDescent="0.2">
      <c r="A62" s="141" t="s">
        <v>21</v>
      </c>
      <c r="B62" s="142" t="s">
        <v>359</v>
      </c>
      <c r="C62" s="143"/>
      <c r="D62" s="139"/>
      <c r="E62" s="139"/>
      <c r="F62" s="139"/>
      <c r="G62" s="139"/>
      <c r="H62" s="139"/>
      <c r="I62" s="139"/>
      <c r="J62" s="139"/>
      <c r="K62" s="139"/>
      <c r="L62" s="139"/>
      <c r="M62" s="139"/>
      <c r="N62" s="139"/>
      <c r="O62" s="139"/>
      <c r="P62" s="139"/>
      <c r="Q62" s="139"/>
      <c r="R62" s="139"/>
      <c r="S62" s="139"/>
      <c r="T62" s="139"/>
      <c r="U62" s="139"/>
      <c r="V62" s="139"/>
      <c r="W62" s="139"/>
      <c r="X62" s="139"/>
      <c r="Y62" s="139"/>
      <c r="Z62" s="406"/>
      <c r="AA62" s="140"/>
      <c r="AB62" s="407"/>
      <c r="AC62" s="408"/>
      <c r="AE62" s="405" t="b">
        <v>0</v>
      </c>
      <c r="AF62" s="133">
        <v>17</v>
      </c>
      <c r="AG62" s="133" t="str">
        <f t="shared" si="0"/>
        <v/>
      </c>
      <c r="AH62" s="133"/>
    </row>
    <row r="63" spans="1:63" ht="15" customHeight="1" x14ac:dyDescent="0.2">
      <c r="A63" s="141" t="s">
        <v>22</v>
      </c>
      <c r="B63" s="142" t="s">
        <v>360</v>
      </c>
      <c r="C63" s="143"/>
      <c r="D63" s="139"/>
      <c r="E63" s="139"/>
      <c r="F63" s="139"/>
      <c r="G63" s="139"/>
      <c r="H63" s="139"/>
      <c r="I63" s="139"/>
      <c r="J63" s="139"/>
      <c r="K63" s="139"/>
      <c r="L63" s="139"/>
      <c r="M63" s="139"/>
      <c r="N63" s="139"/>
      <c r="O63" s="139"/>
      <c r="P63" s="139"/>
      <c r="Q63" s="139"/>
      <c r="R63" s="139"/>
      <c r="S63" s="139"/>
      <c r="T63" s="139"/>
      <c r="U63" s="139"/>
      <c r="V63" s="139"/>
      <c r="W63" s="139"/>
      <c r="X63" s="139"/>
      <c r="Y63" s="139"/>
      <c r="Z63" s="406"/>
      <c r="AA63" s="140"/>
      <c r="AB63" s="407"/>
      <c r="AC63" s="408"/>
      <c r="AE63" s="405" t="b">
        <v>0</v>
      </c>
      <c r="AF63" s="133">
        <v>19</v>
      </c>
      <c r="AG63" s="133" t="str">
        <f t="shared" si="0"/>
        <v/>
      </c>
      <c r="AH63" s="133"/>
    </row>
    <row r="64" spans="1:63" ht="15" customHeight="1" x14ac:dyDescent="0.2">
      <c r="A64" s="141" t="s">
        <v>23</v>
      </c>
      <c r="B64" s="142" t="s">
        <v>361</v>
      </c>
      <c r="C64" s="143"/>
      <c r="D64" s="139"/>
      <c r="E64" s="139"/>
      <c r="F64" s="139"/>
      <c r="G64" s="139"/>
      <c r="H64" s="139"/>
      <c r="I64" s="139"/>
      <c r="J64" s="139"/>
      <c r="K64" s="139"/>
      <c r="L64" s="139"/>
      <c r="M64" s="139"/>
      <c r="N64" s="139"/>
      <c r="O64" s="139"/>
      <c r="P64" s="139"/>
      <c r="Q64" s="139"/>
      <c r="R64" s="139"/>
      <c r="S64" s="139"/>
      <c r="T64" s="139"/>
      <c r="U64" s="139"/>
      <c r="V64" s="139"/>
      <c r="W64" s="139"/>
      <c r="X64" s="139"/>
      <c r="Y64" s="139"/>
      <c r="Z64" s="406"/>
      <c r="AA64" s="140"/>
      <c r="AB64" s="407"/>
      <c r="AC64" s="408"/>
      <c r="AE64" s="405" t="b">
        <v>0</v>
      </c>
      <c r="AF64" s="133">
        <v>20</v>
      </c>
      <c r="AG64" s="133" t="str">
        <f t="shared" si="0"/>
        <v/>
      </c>
      <c r="AH64" s="133"/>
    </row>
    <row r="65" spans="1:63" ht="15" customHeight="1" x14ac:dyDescent="0.2">
      <c r="A65" s="141" t="s">
        <v>24</v>
      </c>
      <c r="B65" s="142" t="s">
        <v>362</v>
      </c>
      <c r="C65" s="143"/>
      <c r="D65" s="139"/>
      <c r="E65" s="139"/>
      <c r="F65" s="139"/>
      <c r="G65" s="139"/>
      <c r="H65" s="139"/>
      <c r="I65" s="139"/>
      <c r="J65" s="139"/>
      <c r="K65" s="139"/>
      <c r="L65" s="139"/>
      <c r="M65" s="139"/>
      <c r="N65" s="139"/>
      <c r="O65" s="139"/>
      <c r="P65" s="139"/>
      <c r="Q65" s="139"/>
      <c r="R65" s="139"/>
      <c r="S65" s="139"/>
      <c r="T65" s="139"/>
      <c r="U65" s="139"/>
      <c r="V65" s="139"/>
      <c r="W65" s="139"/>
      <c r="X65" s="139"/>
      <c r="Y65" s="139"/>
      <c r="Z65" s="406"/>
      <c r="AA65" s="140"/>
      <c r="AB65" s="407"/>
      <c r="AC65" s="408"/>
      <c r="AE65" s="405" t="b">
        <v>0</v>
      </c>
      <c r="AF65" s="133">
        <v>21</v>
      </c>
      <c r="AG65" s="133" t="str">
        <f t="shared" si="0"/>
        <v/>
      </c>
      <c r="AH65" s="133"/>
    </row>
    <row r="66" spans="1:63" ht="15" customHeight="1" x14ac:dyDescent="0.2">
      <c r="A66" s="141" t="s">
        <v>25</v>
      </c>
      <c r="B66" s="142" t="s">
        <v>363</v>
      </c>
      <c r="C66" s="143"/>
      <c r="D66" s="139"/>
      <c r="E66" s="139"/>
      <c r="F66" s="139"/>
      <c r="G66" s="139"/>
      <c r="H66" s="139"/>
      <c r="I66" s="139"/>
      <c r="J66" s="139"/>
      <c r="K66" s="139"/>
      <c r="L66" s="139"/>
      <c r="M66" s="139"/>
      <c r="N66" s="139"/>
      <c r="O66" s="139"/>
      <c r="P66" s="139"/>
      <c r="Q66" s="139"/>
      <c r="R66" s="139"/>
      <c r="S66" s="139"/>
      <c r="T66" s="139"/>
      <c r="U66" s="139"/>
      <c r="V66" s="139"/>
      <c r="W66" s="139"/>
      <c r="X66" s="139"/>
      <c r="Y66" s="139"/>
      <c r="Z66" s="406"/>
      <c r="AA66" s="140"/>
      <c r="AB66" s="407"/>
      <c r="AC66" s="408"/>
      <c r="AE66" s="405" t="b">
        <v>0</v>
      </c>
      <c r="AF66" s="133">
        <v>23</v>
      </c>
      <c r="AG66" s="133" t="str">
        <f t="shared" si="0"/>
        <v/>
      </c>
      <c r="AH66" s="133"/>
    </row>
    <row r="67" spans="1:63" ht="15" customHeight="1" x14ac:dyDescent="0.2">
      <c r="A67" s="465" t="s">
        <v>26</v>
      </c>
      <c r="B67" s="142" t="s">
        <v>493</v>
      </c>
      <c r="C67" s="143"/>
      <c r="D67" s="139"/>
      <c r="E67" s="139"/>
      <c r="F67" s="139"/>
      <c r="G67" s="139"/>
      <c r="H67" s="139"/>
      <c r="I67" s="139"/>
      <c r="J67" s="139"/>
      <c r="K67" s="139"/>
      <c r="L67" s="139"/>
      <c r="M67" s="139"/>
      <c r="N67" s="139"/>
      <c r="O67" s="139"/>
      <c r="P67" s="139"/>
      <c r="Q67" s="139"/>
      <c r="R67" s="139"/>
      <c r="S67" s="139"/>
      <c r="T67" s="139"/>
      <c r="U67" s="139"/>
      <c r="V67" s="139"/>
      <c r="W67" s="139"/>
      <c r="X67" s="139"/>
      <c r="Y67" s="139"/>
      <c r="Z67" s="406"/>
      <c r="AA67" s="140"/>
      <c r="AB67" s="407"/>
      <c r="AC67" s="408"/>
      <c r="AE67" s="405" t="b">
        <v>0</v>
      </c>
      <c r="AF67" s="133">
        <v>27</v>
      </c>
      <c r="AG67" s="133" t="str">
        <f t="shared" si="0"/>
        <v/>
      </c>
      <c r="AH67" s="133"/>
      <c r="AM67" s="464"/>
      <c r="AN67" s="464"/>
      <c r="AO67" s="464"/>
      <c r="AP67" s="464"/>
      <c r="AT67" s="463"/>
      <c r="BA67" s="373"/>
    </row>
    <row r="68" spans="1:63" ht="15" customHeight="1" x14ac:dyDescent="0.2">
      <c r="A68" s="465" t="s">
        <v>491</v>
      </c>
      <c r="B68" s="142" t="s">
        <v>489</v>
      </c>
      <c r="C68" s="143"/>
      <c r="D68" s="139"/>
      <c r="E68" s="139"/>
      <c r="F68" s="139"/>
      <c r="G68" s="139"/>
      <c r="H68" s="139"/>
      <c r="I68" s="139"/>
      <c r="J68" s="139"/>
      <c r="K68" s="139"/>
      <c r="L68" s="139"/>
      <c r="M68" s="139"/>
      <c r="N68" s="139"/>
      <c r="O68" s="139"/>
      <c r="P68" s="139"/>
      <c r="Q68" s="139"/>
      <c r="R68" s="139"/>
      <c r="S68" s="139"/>
      <c r="T68" s="139"/>
      <c r="U68" s="139"/>
      <c r="V68" s="139"/>
      <c r="W68" s="139"/>
      <c r="X68" s="139"/>
      <c r="Y68" s="139"/>
      <c r="Z68" s="406"/>
      <c r="AA68" s="140"/>
      <c r="AB68" s="407"/>
      <c r="AC68" s="408"/>
      <c r="AE68" s="405" t="b">
        <v>0</v>
      </c>
      <c r="AF68" s="133">
        <v>28</v>
      </c>
      <c r="AG68" s="133" t="str">
        <f t="shared" si="0"/>
        <v/>
      </c>
      <c r="AH68" s="133"/>
      <c r="AM68" s="464"/>
      <c r="AN68" s="464"/>
      <c r="AO68" s="464"/>
      <c r="AP68" s="464"/>
      <c r="AT68" s="463"/>
    </row>
    <row r="69" spans="1:63" ht="15" x14ac:dyDescent="0.2">
      <c r="A69" s="141" t="s">
        <v>492</v>
      </c>
      <c r="B69" s="142" t="s">
        <v>494</v>
      </c>
      <c r="C69" s="143"/>
      <c r="D69" s="139"/>
      <c r="E69" s="139"/>
      <c r="F69" s="139"/>
      <c r="G69" s="139"/>
      <c r="H69" s="139"/>
      <c r="I69" s="139"/>
      <c r="J69" s="139"/>
      <c r="K69" s="139"/>
      <c r="L69" s="139"/>
      <c r="M69" s="139"/>
      <c r="N69" s="139"/>
      <c r="O69" s="139"/>
      <c r="P69" s="139"/>
      <c r="Q69" s="139"/>
      <c r="R69" s="139"/>
      <c r="S69" s="139"/>
      <c r="T69" s="139"/>
      <c r="U69" s="139"/>
      <c r="V69" s="139"/>
      <c r="W69" s="139"/>
      <c r="X69" s="139"/>
      <c r="Y69" s="139"/>
      <c r="Z69" s="406"/>
      <c r="AA69" s="140"/>
      <c r="AB69" s="407"/>
      <c r="AC69" s="408"/>
      <c r="AE69" s="405" t="b">
        <v>0</v>
      </c>
      <c r="AF69" s="133">
        <v>24</v>
      </c>
      <c r="AG69" s="133" t="str">
        <f t="shared" si="0"/>
        <v/>
      </c>
      <c r="AH69" s="133"/>
    </row>
    <row r="70" spans="1:63" x14ac:dyDescent="0.2">
      <c r="A70" s="637" t="s">
        <v>377</v>
      </c>
      <c r="B70" s="637"/>
      <c r="C70" s="637"/>
      <c r="D70" s="637"/>
      <c r="E70" s="637"/>
      <c r="F70" s="637"/>
      <c r="G70" s="637"/>
      <c r="H70" s="637"/>
      <c r="I70" s="637"/>
      <c r="J70" s="637"/>
      <c r="K70" s="637"/>
      <c r="L70" s="637"/>
      <c r="M70" s="637"/>
      <c r="N70" s="637"/>
      <c r="O70" s="637"/>
      <c r="P70" s="637"/>
      <c r="Q70" s="637"/>
      <c r="R70" s="637"/>
      <c r="S70" s="637"/>
      <c r="T70" s="637"/>
      <c r="U70" s="637"/>
      <c r="V70" s="637"/>
      <c r="W70" s="637"/>
      <c r="X70" s="637"/>
      <c r="Y70" s="637"/>
      <c r="Z70" s="637"/>
      <c r="AA70" s="637"/>
      <c r="AB70" s="637"/>
      <c r="AC70" s="637"/>
      <c r="AE70" s="409"/>
      <c r="AF70" s="134"/>
      <c r="AG70" s="134"/>
      <c r="AH70" s="134"/>
    </row>
    <row r="71" spans="1:63" ht="15" x14ac:dyDescent="0.25">
      <c r="A71" s="534" t="s">
        <v>19</v>
      </c>
      <c r="B71" s="534"/>
      <c r="C71" s="534"/>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row>
    <row r="72" spans="1:63" ht="42.75" x14ac:dyDescent="0.2">
      <c r="A72" s="486" t="s">
        <v>312</v>
      </c>
      <c r="B72" s="487"/>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8"/>
      <c r="AT72" s="323" t="str">
        <f>A72</f>
        <v xml:space="preserve">
</v>
      </c>
    </row>
    <row r="73" spans="1:63" ht="84" customHeight="1" x14ac:dyDescent="0.2">
      <c r="A73" s="126"/>
      <c r="B73" s="126"/>
      <c r="C73" s="126"/>
      <c r="D73" s="126"/>
      <c r="E73" s="126"/>
      <c r="F73" s="126"/>
      <c r="G73" s="134"/>
      <c r="H73" s="134"/>
      <c r="I73" s="134"/>
      <c r="J73" s="134"/>
      <c r="K73" s="134"/>
      <c r="L73" s="134"/>
      <c r="M73" s="134"/>
      <c r="N73" s="134"/>
      <c r="O73" s="134"/>
      <c r="P73" s="134"/>
      <c r="Q73" s="134"/>
    </row>
    <row r="74" spans="1:63" ht="24.75" customHeight="1" x14ac:dyDescent="0.2">
      <c r="A74" s="593" t="s">
        <v>504</v>
      </c>
      <c r="B74" s="593"/>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E74" s="206"/>
      <c r="AV74" s="336"/>
      <c r="BK74" s="336"/>
    </row>
    <row r="75" spans="1:63" ht="27.6" customHeight="1" x14ac:dyDescent="0.2">
      <c r="A75" s="593" t="s">
        <v>365</v>
      </c>
      <c r="B75" s="593"/>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426"/>
      <c r="BK75" s="354"/>
    </row>
    <row r="76" spans="1:63" x14ac:dyDescent="0.2">
      <c r="BK76" s="373"/>
    </row>
    <row r="77" spans="1:63" ht="43.5" hidden="1" customHeight="1" x14ac:dyDescent="0.25">
      <c r="A77" s="774"/>
      <c r="B77" s="774"/>
      <c r="C77" s="774"/>
      <c r="D77" s="774"/>
      <c r="E77" s="774"/>
      <c r="F77" s="774"/>
      <c r="G77" s="774"/>
      <c r="H77" s="774"/>
      <c r="I77" s="774"/>
      <c r="J77" s="774"/>
      <c r="K77" s="774"/>
      <c r="L77" s="774"/>
      <c r="M77" s="774"/>
      <c r="N77" s="774"/>
      <c r="O77" s="774"/>
      <c r="P77" s="774"/>
      <c r="Q77" s="774"/>
      <c r="R77" s="774"/>
      <c r="S77" s="774"/>
      <c r="T77" s="774"/>
      <c r="U77" s="774"/>
      <c r="V77" s="774"/>
      <c r="W77" s="774"/>
      <c r="X77" s="774"/>
      <c r="Y77" s="774"/>
      <c r="Z77" s="774"/>
      <c r="AA77" s="774"/>
      <c r="AB77" s="774"/>
      <c r="AC77" s="774"/>
      <c r="BK77" s="336"/>
    </row>
    <row r="78" spans="1:63" ht="36" customHeight="1" x14ac:dyDescent="0.25">
      <c r="A78" s="455" t="s">
        <v>396</v>
      </c>
      <c r="B78" s="336"/>
      <c r="C78" s="336"/>
      <c r="D78" s="336"/>
      <c r="E78" s="336"/>
      <c r="F78" s="336"/>
      <c r="G78" s="336"/>
      <c r="H78" s="336"/>
      <c r="I78" s="336"/>
      <c r="J78" s="336"/>
      <c r="K78" s="336"/>
      <c r="L78" s="336"/>
      <c r="M78" s="336"/>
      <c r="N78" s="336"/>
      <c r="O78" s="336"/>
      <c r="P78" s="336"/>
      <c r="Q78" s="336"/>
      <c r="R78" s="336"/>
      <c r="S78" s="336"/>
      <c r="T78" s="336"/>
      <c r="U78" s="336"/>
      <c r="V78" s="336"/>
      <c r="W78" s="336"/>
      <c r="X78" s="336"/>
      <c r="Y78" s="431"/>
      <c r="Z78" s="431"/>
      <c r="AA78" s="769" t="s">
        <v>73</v>
      </c>
      <c r="AB78" s="769"/>
      <c r="AC78" s="769"/>
      <c r="AD78" s="426"/>
    </row>
    <row r="79" spans="1:63" ht="47.25" customHeight="1" x14ac:dyDescent="0.2">
      <c r="A79" s="545" t="s">
        <v>521</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7"/>
      <c r="AA79" s="767"/>
      <c r="AB79" s="777"/>
      <c r="AC79" s="768"/>
      <c r="AD79" s="426"/>
    </row>
    <row r="80" spans="1:63" ht="16.350000000000001" customHeight="1" x14ac:dyDescent="0.2">
      <c r="A80" s="512" t="s">
        <v>511</v>
      </c>
      <c r="B80" s="512"/>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426"/>
      <c r="BK80" s="336"/>
    </row>
    <row r="81" spans="1:89" ht="16.350000000000001" customHeight="1" x14ac:dyDescent="0.2">
      <c r="A81" s="516"/>
      <c r="B81" s="503"/>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4"/>
      <c r="AD81" s="426"/>
      <c r="BK81" s="374"/>
    </row>
    <row r="82" spans="1:89" x14ac:dyDescent="0.2">
      <c r="A82" s="539"/>
      <c r="B82" s="540"/>
      <c r="C82" s="540"/>
      <c r="D82" s="540"/>
      <c r="E82" s="540"/>
      <c r="F82" s="540"/>
      <c r="G82" s="540"/>
      <c r="H82" s="540"/>
      <c r="I82" s="540"/>
      <c r="J82" s="540"/>
      <c r="K82" s="540"/>
      <c r="L82" s="540"/>
      <c r="M82" s="540"/>
      <c r="N82" s="540"/>
      <c r="O82" s="540"/>
      <c r="P82" s="540"/>
      <c r="Q82" s="540"/>
      <c r="R82" s="540"/>
      <c r="S82" s="540"/>
      <c r="T82" s="540"/>
      <c r="U82" s="540"/>
      <c r="V82" s="540"/>
      <c r="W82" s="540"/>
      <c r="X82" s="540"/>
      <c r="Y82" s="540"/>
      <c r="Z82" s="540"/>
      <c r="AA82" s="540"/>
      <c r="AB82" s="540"/>
      <c r="AC82" s="541"/>
      <c r="AD82" s="426"/>
      <c r="AT82" s="323">
        <f>A82</f>
        <v>0</v>
      </c>
      <c r="BK82" s="565"/>
      <c r="BL82" s="566"/>
      <c r="BM82" s="566"/>
      <c r="BN82" s="566"/>
      <c r="BO82" s="566"/>
      <c r="BP82" s="566"/>
      <c r="BQ82" s="566"/>
      <c r="BR82" s="566"/>
      <c r="BS82" s="566"/>
      <c r="BT82" s="566"/>
      <c r="BU82" s="566"/>
      <c r="BV82" s="566"/>
      <c r="BW82" s="566"/>
      <c r="BX82" s="566"/>
      <c r="BY82" s="566"/>
      <c r="BZ82" s="566"/>
      <c r="CA82" s="566"/>
      <c r="CB82" s="566"/>
      <c r="CC82" s="566"/>
      <c r="CD82" s="566"/>
      <c r="CE82" s="566"/>
      <c r="CF82" s="566"/>
      <c r="CG82" s="566"/>
      <c r="CH82" s="566"/>
      <c r="CI82" s="566"/>
      <c r="CJ82" s="566"/>
      <c r="CK82" s="566"/>
    </row>
    <row r="83" spans="1:89" ht="35.25" hidden="1" customHeight="1" x14ac:dyDescent="0.2">
      <c r="AD83" s="426"/>
    </row>
    <row r="84" spans="1:89" ht="51" hidden="1" customHeight="1" x14ac:dyDescent="0.2">
      <c r="AD84" s="426"/>
    </row>
    <row r="85" spans="1:89" ht="16.350000000000001" hidden="1" customHeight="1" x14ac:dyDescent="0.2">
      <c r="AD85" s="426"/>
    </row>
    <row r="86" spans="1:89" ht="15.75" hidden="1" customHeight="1" x14ac:dyDescent="0.2">
      <c r="AD86" s="426"/>
    </row>
    <row r="87" spans="1:89" hidden="1" x14ac:dyDescent="0.2">
      <c r="AD87" s="426"/>
      <c r="AT87" s="462"/>
    </row>
    <row r="88" spans="1:89" ht="15.75" hidden="1" customHeight="1" x14ac:dyDescent="0.2">
      <c r="A88" s="429"/>
      <c r="B88" s="429"/>
      <c r="C88" s="429"/>
      <c r="D88" s="429"/>
      <c r="E88" s="429"/>
      <c r="F88" s="429"/>
      <c r="G88" s="429"/>
      <c r="H88" s="365"/>
      <c r="I88" s="365"/>
      <c r="J88" s="365"/>
      <c r="K88" s="365"/>
      <c r="L88" s="365"/>
      <c r="M88" s="365"/>
      <c r="N88" s="365"/>
      <c r="O88" s="365"/>
      <c r="P88" s="365"/>
      <c r="Q88" s="365"/>
      <c r="R88" s="365"/>
      <c r="S88" s="365"/>
      <c r="T88" s="365"/>
      <c r="U88" s="365"/>
      <c r="V88" s="365"/>
      <c r="W88" s="365"/>
      <c r="X88" s="365"/>
      <c r="Y88" s="365"/>
      <c r="Z88" s="365"/>
      <c r="AA88" s="365"/>
      <c r="AB88" s="365"/>
      <c r="AC88" s="365"/>
      <c r="AD88" s="426"/>
    </row>
    <row r="89" spans="1:89" ht="26.25" customHeight="1" x14ac:dyDescent="0.2">
      <c r="A89" s="770" t="s">
        <v>513</v>
      </c>
      <c r="B89" s="770"/>
      <c r="C89" s="770"/>
      <c r="D89" s="770"/>
      <c r="E89" s="770"/>
      <c r="F89" s="770"/>
      <c r="G89" s="770"/>
      <c r="H89" s="770"/>
      <c r="I89" s="770"/>
      <c r="J89" s="770"/>
      <c r="K89" s="770"/>
      <c r="L89" s="770"/>
      <c r="M89" s="770"/>
      <c r="N89" s="770"/>
      <c r="O89" s="770"/>
      <c r="P89" s="770"/>
      <c r="Q89" s="770"/>
      <c r="R89" s="770"/>
      <c r="S89" s="770"/>
      <c r="T89" s="770"/>
      <c r="U89" s="770"/>
      <c r="V89" s="770"/>
      <c r="W89" s="770"/>
      <c r="X89" s="770"/>
      <c r="Y89" s="770"/>
      <c r="Z89" s="770"/>
      <c r="AA89" s="770"/>
      <c r="AB89" s="770"/>
      <c r="AC89" s="770"/>
      <c r="AD89" s="426"/>
    </row>
    <row r="90" spans="1:89" ht="211.5" customHeight="1" x14ac:dyDescent="0.2">
      <c r="A90" s="771" t="s">
        <v>516</v>
      </c>
      <c r="B90" s="772"/>
      <c r="C90" s="772"/>
      <c r="D90" s="772"/>
      <c r="E90" s="772"/>
      <c r="F90" s="772"/>
      <c r="G90" s="773"/>
      <c r="H90" s="638" t="s">
        <v>512</v>
      </c>
      <c r="I90" s="639"/>
      <c r="J90" s="639"/>
      <c r="K90" s="639"/>
      <c r="L90" s="639"/>
      <c r="M90" s="639"/>
      <c r="N90" s="639"/>
      <c r="O90" s="639"/>
      <c r="P90" s="639"/>
      <c r="Q90" s="639"/>
      <c r="R90" s="639"/>
      <c r="S90" s="639"/>
      <c r="T90" s="639"/>
      <c r="U90" s="639"/>
      <c r="V90" s="639"/>
      <c r="W90" s="639"/>
      <c r="X90" s="639"/>
      <c r="Y90" s="639"/>
      <c r="Z90" s="639"/>
      <c r="AA90" s="639"/>
      <c r="AB90" s="639"/>
      <c r="AC90" s="640"/>
      <c r="AD90" s="426"/>
      <c r="AY90" s="778"/>
      <c r="AZ90" s="778"/>
      <c r="BA90" s="778"/>
      <c r="BB90" s="778"/>
      <c r="BC90" s="778"/>
      <c r="BD90" s="778"/>
      <c r="BE90" s="778"/>
      <c r="BF90" s="778"/>
      <c r="BG90" s="778"/>
      <c r="BH90" s="778"/>
      <c r="BI90" s="778"/>
      <c r="BJ90" s="778"/>
      <c r="BK90" s="778"/>
      <c r="BL90" s="778"/>
      <c r="BM90" s="778"/>
      <c r="BN90" s="778"/>
      <c r="BO90" s="778"/>
      <c r="BP90" s="778"/>
      <c r="BQ90" s="778"/>
      <c r="BR90" s="778"/>
      <c r="BS90" s="778"/>
      <c r="BT90" s="778"/>
    </row>
    <row r="91" spans="1:89" ht="18.75" customHeight="1" x14ac:dyDescent="0.2">
      <c r="A91" s="771"/>
      <c r="B91" s="772"/>
      <c r="C91" s="772"/>
      <c r="D91" s="772"/>
      <c r="E91" s="772"/>
      <c r="F91" s="772"/>
      <c r="G91" s="773"/>
      <c r="H91" s="638"/>
      <c r="I91" s="639"/>
      <c r="J91" s="639"/>
      <c r="K91" s="639"/>
      <c r="L91" s="639"/>
      <c r="M91" s="639"/>
      <c r="N91" s="639"/>
      <c r="O91" s="639"/>
      <c r="P91" s="639"/>
      <c r="Q91" s="639"/>
      <c r="R91" s="639"/>
      <c r="S91" s="639"/>
      <c r="T91" s="639"/>
      <c r="U91" s="639"/>
      <c r="V91" s="639"/>
      <c r="W91" s="639"/>
      <c r="X91" s="639"/>
      <c r="Y91" s="639"/>
      <c r="Z91" s="639"/>
      <c r="AA91" s="639"/>
      <c r="AB91" s="639"/>
      <c r="AC91" s="640"/>
      <c r="AD91" s="426"/>
    </row>
    <row r="92" spans="1:89" ht="48.75" hidden="1" customHeight="1" x14ac:dyDescent="0.2">
      <c r="AC92" s="120"/>
      <c r="AD92" s="426"/>
    </row>
    <row r="93" spans="1:89" ht="34.5" customHeight="1" x14ac:dyDescent="0.2">
      <c r="AC93" s="120"/>
      <c r="AD93" s="426"/>
    </row>
    <row r="94" spans="1:89" ht="7.5" hidden="1" customHeight="1" x14ac:dyDescent="0.2">
      <c r="AD94" s="432"/>
    </row>
    <row r="95" spans="1:89" ht="63.75" hidden="1" customHeight="1" x14ac:dyDescent="0.2">
      <c r="AD95" s="432"/>
    </row>
    <row r="96" spans="1:89" ht="25.5" hidden="1" customHeight="1" x14ac:dyDescent="0.2">
      <c r="AD96" s="432"/>
    </row>
    <row r="97" spans="1:63" ht="22.5" hidden="1" customHeight="1" x14ac:dyDescent="0.2">
      <c r="A97" s="425"/>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32"/>
      <c r="BK97" s="336"/>
    </row>
    <row r="98" spans="1:63" ht="138.75" hidden="1" customHeight="1" x14ac:dyDescent="0.2">
      <c r="A98" s="425"/>
      <c r="B98" s="425"/>
      <c r="C98" s="425"/>
      <c r="D98" s="425"/>
      <c r="E98" s="425"/>
      <c r="F98" s="425"/>
      <c r="G98" s="425"/>
      <c r="H98" s="425"/>
      <c r="I98" s="425"/>
      <c r="J98" s="425"/>
      <c r="K98" s="425"/>
      <c r="L98" s="425"/>
      <c r="M98" s="425"/>
      <c r="N98" s="425"/>
      <c r="O98" s="425"/>
      <c r="P98" s="425"/>
      <c r="Q98" s="425"/>
      <c r="R98" s="425"/>
      <c r="S98" s="425"/>
      <c r="T98" s="425"/>
      <c r="U98" s="425"/>
      <c r="V98" s="425"/>
      <c r="W98" s="425"/>
      <c r="X98" s="425"/>
      <c r="Y98" s="425"/>
      <c r="Z98" s="425"/>
      <c r="AA98" s="425"/>
      <c r="AB98" s="425"/>
      <c r="AC98" s="425"/>
      <c r="AD98" s="432"/>
      <c r="BK98" s="336"/>
    </row>
    <row r="99" spans="1:63" ht="15" hidden="1" customHeight="1" x14ac:dyDescent="0.2">
      <c r="AD99" s="426"/>
    </row>
    <row r="100" spans="1:63" ht="13.5" hidden="1" customHeight="1" x14ac:dyDescent="0.2">
      <c r="AD100" s="426"/>
      <c r="BK100" s="375"/>
    </row>
    <row r="101" spans="1:63" ht="15" hidden="1" customHeight="1" x14ac:dyDescent="0.2">
      <c r="AD101" s="426"/>
    </row>
    <row r="102" spans="1:63" ht="33" hidden="1" customHeight="1" x14ac:dyDescent="0.2">
      <c r="AD102" s="426"/>
    </row>
    <row r="103" spans="1:63" ht="50.25" hidden="1" customHeight="1" x14ac:dyDescent="0.2">
      <c r="AD103" s="426"/>
    </row>
    <row r="104" spans="1:63" ht="15" hidden="1" customHeight="1" x14ac:dyDescent="0.2">
      <c r="A104" s="425"/>
      <c r="B104" s="425"/>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6"/>
    </row>
    <row r="105" spans="1:63" ht="15" hidden="1" customHeight="1" x14ac:dyDescent="0.2">
      <c r="A105" s="425"/>
      <c r="B105" s="425"/>
      <c r="C105" s="425"/>
      <c r="D105" s="425"/>
      <c r="E105" s="425"/>
      <c r="F105" s="425"/>
      <c r="G105" s="425"/>
      <c r="H105" s="425"/>
      <c r="I105" s="425"/>
      <c r="J105" s="425"/>
      <c r="K105" s="425"/>
      <c r="L105" s="425"/>
      <c r="M105" s="425"/>
      <c r="N105" s="425"/>
      <c r="O105" s="425"/>
      <c r="P105" s="425"/>
      <c r="Q105" s="425"/>
      <c r="R105" s="425"/>
      <c r="S105" s="425"/>
      <c r="T105" s="425"/>
      <c r="U105" s="425"/>
      <c r="V105" s="425"/>
      <c r="W105" s="425"/>
      <c r="X105" s="425"/>
      <c r="Y105" s="425"/>
      <c r="Z105" s="425"/>
      <c r="AA105" s="425"/>
      <c r="AB105" s="425"/>
      <c r="AC105" s="425"/>
      <c r="AD105" s="426"/>
      <c r="AW105" s="418"/>
      <c r="AX105" s="417"/>
      <c r="AY105" s="417"/>
      <c r="AZ105" s="417"/>
    </row>
    <row r="106" spans="1:63" ht="28.5" hidden="1" customHeight="1" x14ac:dyDescent="0.2">
      <c r="A106" s="425"/>
      <c r="B106" s="425"/>
      <c r="C106" s="425"/>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6"/>
    </row>
    <row r="107" spans="1:63" ht="15" hidden="1" customHeight="1" x14ac:dyDescent="0.2">
      <c r="A107" s="425"/>
      <c r="B107" s="425"/>
      <c r="C107" s="425"/>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6"/>
    </row>
    <row r="108" spans="1:63" ht="12.75" hidden="1" customHeight="1" x14ac:dyDescent="0.2">
      <c r="A108" s="425"/>
      <c r="B108" s="425"/>
      <c r="C108" s="425"/>
      <c r="D108" s="425"/>
      <c r="E108" s="425"/>
      <c r="F108" s="425"/>
      <c r="G108" s="425"/>
      <c r="H108" s="425"/>
      <c r="I108" s="425"/>
      <c r="J108" s="425"/>
      <c r="K108" s="425"/>
      <c r="L108" s="425"/>
      <c r="M108" s="425"/>
      <c r="N108" s="425"/>
      <c r="O108" s="425"/>
      <c r="P108" s="425"/>
      <c r="Q108" s="425"/>
      <c r="R108" s="425"/>
      <c r="S108" s="425"/>
      <c r="T108" s="425"/>
      <c r="U108" s="425"/>
      <c r="V108" s="425"/>
      <c r="W108" s="425"/>
      <c r="X108" s="425"/>
      <c r="Y108" s="425"/>
      <c r="Z108" s="425"/>
      <c r="AA108" s="425"/>
      <c r="AB108" s="425"/>
      <c r="AC108" s="425"/>
      <c r="AD108" s="426"/>
    </row>
    <row r="109" spans="1:63" ht="36.75" customHeight="1" x14ac:dyDescent="0.25">
      <c r="A109" s="455" t="s">
        <v>397</v>
      </c>
      <c r="B109" s="425"/>
      <c r="C109" s="425"/>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769" t="s">
        <v>73</v>
      </c>
      <c r="AB109" s="769"/>
      <c r="AC109" s="769"/>
      <c r="AD109" s="426"/>
      <c r="AW109" s="418"/>
      <c r="AX109" s="417"/>
      <c r="AY109" s="417"/>
      <c r="AZ109" s="417"/>
      <c r="BA109" s="417"/>
      <c r="BB109" s="417"/>
    </row>
    <row r="110" spans="1:63" ht="35.25" customHeight="1" x14ac:dyDescent="0.2">
      <c r="A110" s="545" t="s">
        <v>514</v>
      </c>
      <c r="B110" s="546"/>
      <c r="C110" s="546"/>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7"/>
      <c r="AA110" s="614"/>
      <c r="AB110" s="614"/>
      <c r="AC110" s="614"/>
      <c r="AD110" s="426"/>
    </row>
    <row r="111" spans="1:63" ht="15" x14ac:dyDescent="0.2">
      <c r="A111" s="430"/>
      <c r="B111" s="421"/>
      <c r="C111" s="421"/>
      <c r="D111" s="421"/>
      <c r="E111" s="421"/>
      <c r="F111" s="421"/>
      <c r="G111" s="421"/>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6"/>
    </row>
    <row r="112" spans="1:63" ht="15" customHeight="1" x14ac:dyDescent="0.2">
      <c r="A112" s="485" t="s">
        <v>393</v>
      </c>
      <c r="B112" s="485"/>
      <c r="C112" s="485"/>
      <c r="D112" s="485"/>
      <c r="E112" s="485"/>
      <c r="F112" s="485"/>
      <c r="G112" s="485"/>
      <c r="H112" s="485"/>
      <c r="I112" s="485"/>
      <c r="J112" s="485"/>
      <c r="K112" s="485"/>
      <c r="L112" s="485"/>
      <c r="M112" s="485"/>
      <c r="N112" s="485"/>
      <c r="O112" s="485"/>
      <c r="P112" s="485"/>
      <c r="Q112" s="485"/>
      <c r="R112" s="485"/>
      <c r="S112" s="485"/>
      <c r="T112" s="485"/>
      <c r="U112" s="485"/>
      <c r="V112" s="485"/>
      <c r="W112" s="485"/>
      <c r="X112" s="485"/>
      <c r="Y112" s="485"/>
      <c r="Z112" s="485"/>
      <c r="AA112" s="485"/>
      <c r="AB112" s="485"/>
      <c r="AC112" s="485"/>
      <c r="AD112" s="426"/>
    </row>
    <row r="113" spans="1:63" x14ac:dyDescent="0.2">
      <c r="A113" s="486"/>
      <c r="B113" s="487"/>
      <c r="C113" s="487"/>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8"/>
      <c r="AD113" s="426"/>
      <c r="AT113" s="323">
        <f>A113</f>
        <v>0</v>
      </c>
    </row>
    <row r="114" spans="1:63" ht="26.25" customHeight="1" x14ac:dyDescent="0.2">
      <c r="A114" s="120" t="s">
        <v>91</v>
      </c>
      <c r="AC114" s="120"/>
      <c r="AD114" s="417"/>
    </row>
    <row r="115" spans="1:63" ht="10.5" hidden="1" customHeight="1" x14ac:dyDescent="0.2">
      <c r="A115" s="455"/>
      <c r="AD115" s="426"/>
    </row>
    <row r="116" spans="1:63" ht="15" customHeight="1" x14ac:dyDescent="0.2">
      <c r="A116" s="785" t="s">
        <v>507</v>
      </c>
      <c r="B116" s="785"/>
      <c r="C116" s="785"/>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5"/>
      <c r="AA116" s="785"/>
      <c r="AB116" s="785"/>
      <c r="AC116" s="785"/>
      <c r="AD116" s="426"/>
    </row>
    <row r="117" spans="1:63" ht="93" customHeight="1" x14ac:dyDescent="0.2">
      <c r="A117" s="771" t="s">
        <v>509</v>
      </c>
      <c r="B117" s="772"/>
      <c r="C117" s="772"/>
      <c r="D117" s="772"/>
      <c r="E117" s="772"/>
      <c r="F117" s="772"/>
      <c r="G117" s="773"/>
      <c r="H117" s="638" t="s">
        <v>515</v>
      </c>
      <c r="I117" s="639"/>
      <c r="J117" s="639"/>
      <c r="K117" s="639"/>
      <c r="L117" s="639"/>
      <c r="M117" s="639"/>
      <c r="N117" s="639"/>
      <c r="O117" s="639"/>
      <c r="P117" s="639"/>
      <c r="Q117" s="639"/>
      <c r="R117" s="639"/>
      <c r="S117" s="639"/>
      <c r="T117" s="639"/>
      <c r="U117" s="639"/>
      <c r="V117" s="639"/>
      <c r="W117" s="639"/>
      <c r="X117" s="639"/>
      <c r="Y117" s="639"/>
      <c r="Z117" s="639"/>
      <c r="AA117" s="639"/>
      <c r="AB117" s="639"/>
      <c r="AC117" s="640"/>
      <c r="AD117" s="426"/>
    </row>
    <row r="118" spans="1:63" hidden="1" x14ac:dyDescent="0.2">
      <c r="A118" s="627"/>
      <c r="B118" s="628"/>
      <c r="C118" s="628"/>
      <c r="D118" s="628"/>
      <c r="E118" s="628"/>
      <c r="F118" s="628"/>
      <c r="G118" s="629"/>
      <c r="H118" s="783"/>
      <c r="I118" s="783"/>
      <c r="J118" s="783"/>
      <c r="K118" s="783"/>
      <c r="L118" s="783"/>
      <c r="M118" s="783"/>
      <c r="N118" s="783"/>
      <c r="O118" s="783"/>
      <c r="P118" s="783"/>
      <c r="Q118" s="783"/>
      <c r="R118" s="783"/>
      <c r="S118" s="783"/>
      <c r="T118" s="783"/>
      <c r="U118" s="783"/>
      <c r="V118" s="783"/>
      <c r="W118" s="783"/>
      <c r="X118" s="783"/>
      <c r="Y118" s="783"/>
      <c r="Z118" s="783"/>
      <c r="AA118" s="783"/>
      <c r="AB118" s="783"/>
      <c r="AC118" s="784"/>
      <c r="AD118" s="426"/>
    </row>
    <row r="119" spans="1:63" ht="15" x14ac:dyDescent="0.2">
      <c r="A119" s="425"/>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6"/>
    </row>
    <row r="120" spans="1:63" ht="28.5" hidden="1" customHeight="1" x14ac:dyDescent="0.2">
      <c r="A120" s="365"/>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426"/>
    </row>
    <row r="121" spans="1:63" ht="48" hidden="1" customHeight="1" x14ac:dyDescent="0.2">
      <c r="A121" s="365"/>
      <c r="B121" s="365"/>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426"/>
    </row>
    <row r="122" spans="1:63" ht="15" hidden="1" customHeight="1" x14ac:dyDescent="0.2">
      <c r="A122" s="365"/>
      <c r="B122" s="365"/>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426"/>
      <c r="BK122" s="336"/>
    </row>
    <row r="123" spans="1:63" ht="13.9" hidden="1" customHeight="1" x14ac:dyDescent="0.2">
      <c r="A123" s="365"/>
      <c r="B123" s="365"/>
      <c r="C123" s="365"/>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426"/>
    </row>
    <row r="124" spans="1:63" hidden="1" x14ac:dyDescent="0.2">
      <c r="A124" s="365"/>
      <c r="B124" s="365"/>
      <c r="C124" s="365"/>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426"/>
      <c r="AT124" s="323">
        <f>A124</f>
        <v>0</v>
      </c>
    </row>
    <row r="125" spans="1:63" ht="23.25" hidden="1" customHeight="1" x14ac:dyDescent="0.2">
      <c r="A125" s="365"/>
      <c r="B125" s="365"/>
      <c r="C125" s="365"/>
      <c r="D125" s="365"/>
      <c r="E125" s="365"/>
      <c r="F125" s="365"/>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426"/>
    </row>
    <row r="126" spans="1:63" ht="13.9" hidden="1" customHeight="1" x14ac:dyDescent="0.2">
      <c r="A126" s="365"/>
      <c r="B126" s="365"/>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426"/>
    </row>
    <row r="127" spans="1:63" ht="72" hidden="1" customHeight="1" x14ac:dyDescent="0.2">
      <c r="A127" s="365"/>
      <c r="B127" s="365"/>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426"/>
    </row>
    <row r="128" spans="1:63" ht="66.75" hidden="1" customHeight="1" x14ac:dyDescent="0.2">
      <c r="A128" s="365"/>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426"/>
    </row>
    <row r="129" spans="1:70" ht="27" hidden="1" customHeight="1" x14ac:dyDescent="0.2">
      <c r="A129" s="365"/>
      <c r="B129" s="365"/>
      <c r="C129" s="365"/>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426"/>
      <c r="BK129" s="336"/>
    </row>
    <row r="130" spans="1:70" ht="15" hidden="1" customHeight="1" x14ac:dyDescent="0.2">
      <c r="A130" s="425"/>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6"/>
      <c r="BL130" s="123"/>
    </row>
    <row r="131" spans="1:70" ht="41.25" hidden="1" customHeight="1" x14ac:dyDescent="0.2">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6"/>
    </row>
    <row r="132" spans="1:70" ht="13.9" hidden="1" customHeight="1" x14ac:dyDescent="0.2">
      <c r="A132" s="590"/>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426"/>
      <c r="BK132" s="375"/>
      <c r="BL132" s="375"/>
      <c r="BM132" s="375"/>
      <c r="BN132" s="375"/>
      <c r="BO132" s="375"/>
      <c r="BP132" s="375"/>
      <c r="BQ132" s="375"/>
      <c r="BR132" s="375"/>
    </row>
    <row r="133" spans="1:70" ht="52.5" hidden="1" customHeight="1" x14ac:dyDescent="0.2">
      <c r="A133" s="590"/>
      <c r="B133" s="590"/>
      <c r="C133" s="590"/>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426"/>
    </row>
    <row r="134" spans="1:70" ht="49.5" hidden="1" customHeight="1" x14ac:dyDescent="0.2">
      <c r="A134" s="590"/>
      <c r="B134" s="590"/>
      <c r="C134" s="590"/>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426"/>
    </row>
    <row r="135" spans="1:70" ht="18.75" hidden="1" customHeight="1" x14ac:dyDescent="0.2">
      <c r="A135" s="590"/>
      <c r="B135" s="590"/>
      <c r="C135" s="590"/>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0"/>
      <c r="AD135" s="427"/>
      <c r="BL135" s="375"/>
    </row>
    <row r="136" spans="1:70" ht="18" hidden="1" customHeight="1" x14ac:dyDescent="0.2">
      <c r="A136" s="590"/>
      <c r="B136" s="590"/>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426"/>
    </row>
    <row r="137" spans="1:70" ht="35.25" hidden="1" customHeight="1" x14ac:dyDescent="0.2">
      <c r="A137" s="590"/>
      <c r="B137" s="590"/>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426"/>
    </row>
    <row r="138" spans="1:70" hidden="1" x14ac:dyDescent="0.2">
      <c r="A138" s="590"/>
      <c r="B138" s="590"/>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426"/>
    </row>
    <row r="139" spans="1:70" ht="13.5" hidden="1" customHeight="1" x14ac:dyDescent="0.2">
      <c r="A139" s="590"/>
      <c r="B139" s="590"/>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426"/>
    </row>
    <row r="140" spans="1:70" ht="13.9" hidden="1" customHeight="1" x14ac:dyDescent="0.2">
      <c r="A140" s="590"/>
      <c r="B140" s="590"/>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426"/>
    </row>
    <row r="141" spans="1:70" ht="40.5" hidden="1" customHeight="1" x14ac:dyDescent="0.2">
      <c r="A141" s="590"/>
      <c r="B141" s="590"/>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426"/>
      <c r="AW141" s="416"/>
      <c r="BL141" s="375"/>
    </row>
    <row r="142" spans="1:70" ht="65.25" hidden="1" customHeight="1" x14ac:dyDescent="0.2">
      <c r="A142" s="590"/>
      <c r="B142" s="590"/>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426"/>
    </row>
    <row r="143" spans="1:70" ht="7.5" hidden="1" customHeight="1" x14ac:dyDescent="0.2">
      <c r="A143" s="590"/>
      <c r="B143" s="590"/>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426"/>
    </row>
    <row r="144" spans="1:70" ht="13.5" hidden="1" customHeight="1" x14ac:dyDescent="0.2">
      <c r="A144" s="145"/>
      <c r="B144" s="145"/>
      <c r="C144" s="145"/>
      <c r="D144" s="145"/>
      <c r="E144" s="145"/>
      <c r="F144" s="145"/>
      <c r="G144" s="145"/>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426"/>
    </row>
    <row r="145" spans="1:63" ht="13.9" hidden="1" customHeight="1" x14ac:dyDescent="0.2">
      <c r="A145" s="625"/>
      <c r="B145" s="625"/>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426"/>
    </row>
    <row r="146" spans="1:63" ht="13.9" hidden="1" customHeight="1" x14ac:dyDescent="0.2">
      <c r="A146" s="626"/>
      <c r="B146" s="626"/>
      <c r="C146" s="371"/>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2"/>
      <c r="Z146" s="372"/>
      <c r="AA146" s="372"/>
      <c r="AB146" s="372"/>
      <c r="AC146" s="372"/>
      <c r="AD146" s="426"/>
      <c r="BK146" s="336"/>
    </row>
    <row r="147" spans="1:63" ht="13.9" hidden="1" customHeight="1" x14ac:dyDescent="0.2">
      <c r="A147" s="566"/>
      <c r="B147" s="566"/>
      <c r="C147" s="371"/>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426"/>
    </row>
    <row r="148" spans="1:63" ht="13.9" hidden="1" customHeight="1" x14ac:dyDescent="0.2">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29"/>
      <c r="AD148" s="426"/>
    </row>
    <row r="149" spans="1:63" ht="13.9" hidden="1" customHeight="1" x14ac:dyDescent="0.2">
      <c r="A149" s="625"/>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426"/>
    </row>
    <row r="150" spans="1:63" ht="13.9" hidden="1" customHeight="1" x14ac:dyDescent="0.2">
      <c r="A150" s="624"/>
      <c r="B150" s="624"/>
      <c r="C150" s="624"/>
      <c r="D150" s="624"/>
      <c r="E150" s="624"/>
      <c r="F150" s="624"/>
      <c r="G150" s="624"/>
      <c r="H150" s="624"/>
      <c r="I150" s="624"/>
      <c r="J150" s="624"/>
      <c r="K150" s="624"/>
      <c r="L150" s="624"/>
      <c r="M150" s="624"/>
      <c r="N150" s="624"/>
      <c r="O150" s="624"/>
      <c r="P150" s="624"/>
      <c r="Q150" s="624"/>
      <c r="R150" s="624"/>
      <c r="S150" s="624"/>
      <c r="T150" s="624"/>
      <c r="U150" s="624"/>
      <c r="V150" s="624"/>
      <c r="W150" s="624"/>
      <c r="X150" s="624"/>
      <c r="Y150" s="624"/>
      <c r="Z150" s="624"/>
      <c r="AA150" s="624"/>
      <c r="AB150" s="624"/>
      <c r="AC150" s="624"/>
      <c r="AD150" s="426"/>
    </row>
    <row r="151" spans="1:63" ht="13.9" hidden="1" customHeight="1" x14ac:dyDescent="0.2">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29"/>
      <c r="AD151" s="426"/>
    </row>
    <row r="152" spans="1:63" ht="13.9" hidden="1" customHeight="1" x14ac:dyDescent="0.2">
      <c r="A152" s="786"/>
      <c r="B152" s="786"/>
      <c r="C152" s="786"/>
      <c r="D152" s="786"/>
      <c r="E152" s="786"/>
      <c r="F152" s="786"/>
      <c r="G152" s="786"/>
      <c r="H152" s="786"/>
      <c r="I152" s="786"/>
      <c r="J152" s="786"/>
      <c r="K152" s="786"/>
      <c r="L152" s="786"/>
      <c r="M152" s="786"/>
      <c r="N152" s="786"/>
      <c r="O152" s="786"/>
      <c r="P152" s="786"/>
      <c r="Q152" s="786"/>
      <c r="R152" s="786"/>
      <c r="S152" s="786"/>
      <c r="T152" s="786"/>
      <c r="U152" s="786"/>
      <c r="V152" s="786"/>
      <c r="W152" s="786"/>
      <c r="X152" s="786"/>
      <c r="Y152" s="786"/>
      <c r="Z152" s="786"/>
      <c r="AA152" s="786"/>
      <c r="AB152" s="786"/>
      <c r="AC152" s="786"/>
      <c r="AD152" s="426"/>
    </row>
    <row r="153" spans="1:63" ht="33" hidden="1" customHeight="1" x14ac:dyDescent="0.2">
      <c r="A153" s="622"/>
      <c r="B153" s="623"/>
      <c r="C153" s="623"/>
      <c r="D153" s="623"/>
      <c r="E153" s="623"/>
      <c r="F153" s="623"/>
      <c r="G153" s="623"/>
      <c r="H153" s="623"/>
      <c r="I153" s="623"/>
      <c r="J153" s="623"/>
      <c r="K153" s="623"/>
      <c r="L153" s="623"/>
      <c r="M153" s="623"/>
      <c r="N153" s="623"/>
      <c r="O153" s="623"/>
      <c r="P153" s="623"/>
      <c r="Q153" s="623"/>
      <c r="R153" s="623"/>
      <c r="S153" s="623"/>
      <c r="T153" s="623"/>
      <c r="U153" s="623"/>
      <c r="V153" s="623"/>
      <c r="W153" s="623"/>
      <c r="X153" s="623"/>
      <c r="Y153" s="623"/>
      <c r="Z153" s="623"/>
      <c r="AA153" s="623"/>
      <c r="AB153" s="623"/>
      <c r="AC153" s="623"/>
      <c r="AD153" s="426"/>
    </row>
    <row r="154" spans="1:63" ht="13.9" hidden="1" customHeight="1" x14ac:dyDescent="0.2">
      <c r="A154" s="145"/>
      <c r="B154" s="145"/>
      <c r="C154" s="145"/>
      <c r="D154" s="145"/>
      <c r="E154" s="145"/>
      <c r="F154" s="145"/>
      <c r="G154" s="145"/>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426"/>
    </row>
    <row r="155" spans="1:63" ht="13.9" hidden="1" customHeight="1" x14ac:dyDescent="0.2">
      <c r="A155" s="145"/>
      <c r="B155" s="145"/>
      <c r="C155" s="145"/>
      <c r="D155" s="145"/>
      <c r="E155" s="145"/>
      <c r="F155" s="145"/>
      <c r="G155" s="145"/>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426"/>
    </row>
    <row r="156" spans="1:63" ht="13.9" hidden="1" customHeight="1" x14ac:dyDescent="0.2">
      <c r="A156" s="145"/>
      <c r="B156" s="145"/>
      <c r="C156" s="145"/>
      <c r="D156" s="145"/>
      <c r="E156" s="145"/>
      <c r="F156" s="145"/>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426"/>
    </row>
    <row r="157" spans="1:63" ht="13.9" hidden="1" customHeight="1" x14ac:dyDescent="0.2">
      <c r="A157" s="145"/>
      <c r="B157" s="145"/>
      <c r="C157" s="145"/>
      <c r="D157" s="145"/>
      <c r="E157" s="145"/>
      <c r="F157" s="145"/>
      <c r="G157" s="145"/>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426"/>
    </row>
    <row r="158" spans="1:63" ht="13.9" hidden="1" customHeight="1" x14ac:dyDescent="0.2">
      <c r="A158" s="145"/>
      <c r="B158" s="145"/>
      <c r="C158" s="145"/>
      <c r="D158" s="145"/>
      <c r="E158" s="145"/>
      <c r="F158" s="145"/>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426"/>
    </row>
    <row r="159" spans="1:63" ht="13.9" hidden="1" customHeight="1" x14ac:dyDescent="0.2">
      <c r="A159" s="145"/>
      <c r="B159" s="145"/>
      <c r="C159" s="145"/>
      <c r="D159" s="145"/>
      <c r="E159" s="145"/>
      <c r="F159" s="145"/>
      <c r="G159" s="145"/>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426"/>
    </row>
    <row r="160" spans="1:63" ht="13.9" customHeight="1" x14ac:dyDescent="0.2">
      <c r="A160" s="145"/>
      <c r="B160" s="145"/>
      <c r="C160" s="145"/>
      <c r="D160" s="145"/>
      <c r="E160" s="145"/>
      <c r="F160" s="145"/>
      <c r="G160" s="145"/>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426"/>
    </row>
    <row r="161" spans="1:48" ht="23.25" customHeight="1" x14ac:dyDescent="0.2">
      <c r="A161" s="615" t="s">
        <v>0</v>
      </c>
      <c r="B161" s="616"/>
      <c r="C161" s="616"/>
      <c r="D161" s="621" t="s">
        <v>294</v>
      </c>
      <c r="E161" s="602"/>
      <c r="F161" s="602"/>
      <c r="G161" s="602"/>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3"/>
      <c r="AD161" s="426"/>
    </row>
    <row r="162" spans="1:48" ht="90.75" customHeight="1" x14ac:dyDescent="0.25">
      <c r="A162" s="617"/>
      <c r="B162" s="618"/>
      <c r="C162" s="618"/>
      <c r="D162" s="779" t="s">
        <v>500</v>
      </c>
      <c r="E162" s="779"/>
      <c r="F162" s="779"/>
      <c r="G162" s="779"/>
      <c r="H162" s="779"/>
      <c r="I162" s="779"/>
      <c r="J162" s="779"/>
      <c r="K162" s="779"/>
      <c r="L162" s="779"/>
      <c r="M162" s="779"/>
      <c r="N162" s="779"/>
      <c r="O162" s="779"/>
      <c r="P162" s="779"/>
      <c r="Q162" s="779"/>
      <c r="R162" s="779"/>
      <c r="S162" s="779"/>
      <c r="T162" s="779"/>
      <c r="U162" s="779"/>
      <c r="V162" s="779"/>
      <c r="W162" s="779"/>
      <c r="X162" s="779"/>
      <c r="Y162" s="779"/>
      <c r="Z162" s="779"/>
      <c r="AA162" s="779"/>
      <c r="AB162" s="779"/>
      <c r="AC162" s="780"/>
      <c r="AD162" s="120"/>
      <c r="AV162" s="366"/>
    </row>
    <row r="163" spans="1:48" ht="163.5" customHeight="1" x14ac:dyDescent="0.2">
      <c r="A163" s="619"/>
      <c r="B163" s="620"/>
      <c r="C163" s="620"/>
      <c r="D163" s="758" t="s">
        <v>297</v>
      </c>
      <c r="E163" s="759"/>
      <c r="F163" s="759"/>
      <c r="G163" s="759"/>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60"/>
      <c r="AD163" s="426"/>
    </row>
    <row r="164" spans="1:48" ht="13.9" customHeight="1" x14ac:dyDescent="0.2">
      <c r="A164" s="145"/>
      <c r="B164" s="145"/>
      <c r="C164" s="145"/>
      <c r="D164" s="145"/>
      <c r="E164" s="145"/>
      <c r="F164" s="145"/>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426"/>
    </row>
    <row r="165" spans="1:48" ht="13.9" customHeight="1" x14ac:dyDescent="0.2">
      <c r="A165" s="145"/>
      <c r="B165" s="145"/>
      <c r="C165" s="145"/>
      <c r="D165" s="145"/>
      <c r="E165" s="145"/>
      <c r="F165" s="145"/>
      <c r="G165" s="145"/>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426"/>
    </row>
    <row r="166" spans="1:48" ht="13.9" hidden="1" customHeight="1" x14ac:dyDescent="0.2">
      <c r="A166" s="145"/>
      <c r="B166" s="145"/>
      <c r="C166" s="145"/>
      <c r="D166" s="145"/>
      <c r="E166" s="145"/>
      <c r="F166" s="145"/>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426"/>
    </row>
    <row r="167" spans="1:48" ht="13.9" hidden="1" customHeight="1" x14ac:dyDescent="0.2">
      <c r="A167" s="145"/>
      <c r="B167" s="145"/>
      <c r="C167" s="145"/>
      <c r="D167" s="145"/>
      <c r="E167" s="145"/>
      <c r="F167" s="145"/>
      <c r="G167" s="145"/>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426"/>
    </row>
    <row r="168" spans="1:48" ht="13.9" hidden="1" customHeight="1" x14ac:dyDescent="0.2">
      <c r="A168" s="145"/>
      <c r="B168" s="145"/>
      <c r="C168" s="145"/>
      <c r="D168" s="145"/>
      <c r="E168" s="145"/>
      <c r="F168" s="145"/>
      <c r="G168" s="145"/>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426"/>
    </row>
    <row r="169" spans="1:48" ht="13.9" hidden="1" customHeight="1" x14ac:dyDescent="0.2">
      <c r="A169" s="145"/>
      <c r="B169" s="145"/>
      <c r="C169" s="145"/>
      <c r="D169" s="145"/>
      <c r="E169" s="145"/>
      <c r="F169" s="145"/>
      <c r="G169" s="145"/>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426"/>
    </row>
    <row r="170" spans="1:48" ht="13.9" hidden="1" customHeight="1" x14ac:dyDescent="0.2">
      <c r="A170" s="145"/>
      <c r="B170" s="145"/>
      <c r="C170" s="145"/>
      <c r="D170" s="145"/>
      <c r="E170" s="145"/>
      <c r="F170" s="145"/>
      <c r="G170" s="145"/>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426"/>
    </row>
    <row r="171" spans="1:48" ht="13.9" hidden="1" customHeight="1" x14ac:dyDescent="0.2">
      <c r="A171" s="145"/>
      <c r="B171" s="145"/>
      <c r="C171" s="145"/>
      <c r="D171" s="145"/>
      <c r="E171" s="145"/>
      <c r="F171" s="145"/>
      <c r="G171" s="145"/>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426"/>
    </row>
    <row r="172" spans="1:48" ht="13.9" hidden="1" customHeight="1" x14ac:dyDescent="0.2">
      <c r="A172" s="145"/>
      <c r="B172" s="145"/>
      <c r="C172" s="145"/>
      <c r="D172" s="145"/>
      <c r="E172" s="145"/>
      <c r="F172" s="145"/>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426"/>
    </row>
    <row r="173" spans="1:48" ht="13.9" hidden="1" customHeight="1" x14ac:dyDescent="0.2">
      <c r="A173" s="145"/>
      <c r="B173" s="145"/>
      <c r="C173" s="145"/>
      <c r="D173" s="145"/>
      <c r="E173" s="145"/>
      <c r="F173" s="145"/>
      <c r="G173" s="145"/>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426"/>
    </row>
    <row r="174" spans="1:48" ht="13.9" hidden="1" customHeight="1" x14ac:dyDescent="0.2">
      <c r="A174" s="145"/>
      <c r="B174" s="145"/>
      <c r="C174" s="145"/>
      <c r="D174" s="145"/>
      <c r="E174" s="145"/>
      <c r="F174" s="145"/>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426"/>
    </row>
    <row r="175" spans="1:48" ht="13.9" hidden="1" customHeight="1" x14ac:dyDescent="0.2">
      <c r="A175" s="145"/>
      <c r="B175" s="145"/>
      <c r="C175" s="145"/>
      <c r="D175" s="145"/>
      <c r="E175" s="145"/>
      <c r="F175" s="145"/>
      <c r="G175" s="145"/>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426"/>
    </row>
    <row r="176" spans="1:48" ht="13.9" hidden="1" customHeight="1" x14ac:dyDescent="0.2">
      <c r="A176" s="145"/>
      <c r="B176" s="145"/>
      <c r="C176" s="145"/>
      <c r="D176" s="145"/>
      <c r="E176" s="145"/>
      <c r="F176" s="145"/>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426"/>
    </row>
    <row r="177" spans="1:30" ht="13.9" hidden="1" customHeight="1" x14ac:dyDescent="0.2">
      <c r="A177" s="145"/>
      <c r="B177" s="145"/>
      <c r="C177" s="145"/>
      <c r="D177" s="145"/>
      <c r="E177" s="145"/>
      <c r="F177" s="145"/>
      <c r="G177" s="145"/>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426"/>
    </row>
    <row r="178" spans="1:30" ht="13.9" hidden="1" customHeight="1" x14ac:dyDescent="0.2">
      <c r="A178" s="145"/>
      <c r="B178" s="145"/>
      <c r="C178" s="145"/>
      <c r="D178" s="145"/>
      <c r="E178" s="145"/>
      <c r="F178" s="145"/>
      <c r="G178" s="145"/>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426"/>
    </row>
    <row r="179" spans="1:30" ht="13.9" hidden="1" customHeight="1" x14ac:dyDescent="0.2">
      <c r="A179" s="145"/>
      <c r="B179" s="145"/>
      <c r="C179" s="145"/>
      <c r="D179" s="145"/>
      <c r="E179" s="145"/>
      <c r="F179" s="145"/>
      <c r="G179" s="145"/>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426"/>
    </row>
    <row r="180" spans="1:30" ht="13.9" hidden="1" customHeight="1" x14ac:dyDescent="0.2">
      <c r="A180" s="145"/>
      <c r="B180" s="145"/>
      <c r="C180" s="145"/>
      <c r="D180" s="145"/>
      <c r="E180" s="145"/>
      <c r="F180" s="145"/>
      <c r="G180" s="145"/>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426"/>
    </row>
    <row r="181" spans="1:30" ht="13.9" hidden="1" customHeight="1" x14ac:dyDescent="0.2">
      <c r="A181" s="145"/>
      <c r="B181" s="145"/>
      <c r="C181" s="145"/>
      <c r="D181" s="145"/>
      <c r="E181" s="145"/>
      <c r="F181" s="145"/>
      <c r="G181" s="145"/>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426"/>
    </row>
    <row r="182" spans="1:30" ht="13.9" hidden="1" customHeight="1" x14ac:dyDescent="0.2">
      <c r="A182" s="145"/>
      <c r="B182" s="145"/>
      <c r="C182" s="145"/>
      <c r="D182" s="145"/>
      <c r="E182" s="145"/>
      <c r="F182" s="145"/>
      <c r="G182" s="145"/>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426"/>
    </row>
    <row r="183" spans="1:30" ht="13.9" hidden="1" customHeight="1" x14ac:dyDescent="0.2">
      <c r="A183" s="145"/>
      <c r="B183" s="145"/>
      <c r="C183" s="145"/>
      <c r="D183" s="145"/>
      <c r="E183" s="145"/>
      <c r="F183" s="145"/>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426"/>
    </row>
    <row r="184" spans="1:30" ht="13.9" hidden="1" customHeight="1" x14ac:dyDescent="0.2">
      <c r="A184" s="145"/>
      <c r="B184" s="145"/>
      <c r="C184" s="145"/>
      <c r="D184" s="145"/>
      <c r="E184" s="145"/>
      <c r="F184" s="145"/>
      <c r="G184" s="145"/>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426"/>
    </row>
    <row r="185" spans="1:30" ht="13.9" hidden="1" customHeight="1" x14ac:dyDescent="0.2">
      <c r="A185" s="145"/>
      <c r="B185" s="145"/>
      <c r="C185" s="145"/>
      <c r="D185" s="145"/>
      <c r="E185" s="145"/>
      <c r="F185" s="145"/>
      <c r="G185" s="145"/>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426"/>
    </row>
    <row r="186" spans="1:30" ht="13.9" hidden="1" customHeight="1" x14ac:dyDescent="0.2">
      <c r="A186" s="145"/>
      <c r="B186" s="145"/>
      <c r="C186" s="145"/>
      <c r="D186" s="145"/>
      <c r="E186" s="145"/>
      <c r="F186" s="145"/>
      <c r="G186" s="145"/>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426"/>
    </row>
    <row r="187" spans="1:30" ht="13.9" hidden="1" customHeight="1" x14ac:dyDescent="0.2">
      <c r="A187" s="145"/>
      <c r="B187" s="145"/>
      <c r="C187" s="145"/>
      <c r="D187" s="145"/>
      <c r="E187" s="145"/>
      <c r="F187" s="145"/>
      <c r="G187" s="145"/>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426"/>
    </row>
    <row r="188" spans="1:30" ht="13.9" hidden="1" customHeight="1" x14ac:dyDescent="0.2">
      <c r="A188" s="145"/>
      <c r="B188" s="145"/>
      <c r="C188" s="145"/>
      <c r="D188" s="145"/>
      <c r="E188" s="145"/>
      <c r="F188" s="145"/>
      <c r="G188" s="145"/>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426"/>
    </row>
    <row r="189" spans="1:30" ht="13.9" hidden="1" customHeight="1" x14ac:dyDescent="0.2">
      <c r="A189" s="145"/>
      <c r="B189" s="145"/>
      <c r="C189" s="145"/>
      <c r="D189" s="145"/>
      <c r="E189" s="145"/>
      <c r="F189" s="145"/>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426"/>
    </row>
    <row r="190" spans="1:30" ht="13.9" hidden="1" customHeight="1" x14ac:dyDescent="0.2">
      <c r="A190" s="145"/>
      <c r="B190" s="145"/>
      <c r="C190" s="145"/>
      <c r="D190" s="145"/>
      <c r="E190" s="145"/>
      <c r="F190" s="145"/>
      <c r="G190" s="145"/>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426"/>
    </row>
    <row r="191" spans="1:30" ht="13.9" hidden="1" customHeight="1" x14ac:dyDescent="0.2">
      <c r="A191" s="145"/>
      <c r="B191" s="145"/>
      <c r="C191" s="145"/>
      <c r="D191" s="145"/>
      <c r="E191" s="145"/>
      <c r="F191" s="145"/>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426"/>
    </row>
    <row r="192" spans="1:30" ht="13.9" hidden="1" customHeight="1" x14ac:dyDescent="0.2">
      <c r="A192" s="145"/>
      <c r="B192" s="145"/>
      <c r="C192" s="145"/>
      <c r="D192" s="145"/>
      <c r="E192" s="145"/>
      <c r="F192" s="145"/>
      <c r="G192" s="145"/>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426"/>
    </row>
    <row r="193" spans="1:30" ht="13.9" hidden="1" customHeight="1" x14ac:dyDescent="0.2">
      <c r="A193" s="145"/>
      <c r="B193" s="145"/>
      <c r="C193" s="145"/>
      <c r="D193" s="145"/>
      <c r="E193" s="145"/>
      <c r="F193" s="145"/>
      <c r="G193" s="145"/>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426"/>
    </row>
    <row r="194" spans="1:30" ht="13.9" hidden="1" customHeight="1" x14ac:dyDescent="0.2">
      <c r="A194" s="145"/>
      <c r="B194" s="145"/>
      <c r="C194" s="145"/>
      <c r="D194" s="145"/>
      <c r="E194" s="145"/>
      <c r="F194" s="145"/>
      <c r="G194" s="145"/>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426"/>
    </row>
    <row r="195" spans="1:30" ht="13.9" hidden="1" customHeight="1" x14ac:dyDescent="0.2">
      <c r="A195" s="145"/>
      <c r="B195" s="145"/>
      <c r="C195" s="145"/>
      <c r="D195" s="145"/>
      <c r="E195" s="145"/>
      <c r="F195" s="145"/>
      <c r="G195" s="145"/>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426"/>
    </row>
    <row r="196" spans="1:30" ht="13.9" hidden="1" customHeight="1" x14ac:dyDescent="0.2">
      <c r="A196" s="145"/>
      <c r="B196" s="145"/>
      <c r="C196" s="145"/>
      <c r="D196" s="145"/>
      <c r="E196" s="145"/>
      <c r="F196" s="145"/>
      <c r="G196" s="145"/>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426"/>
    </row>
    <row r="197" spans="1:30" ht="13.9" hidden="1" customHeight="1" x14ac:dyDescent="0.2">
      <c r="A197" s="145"/>
      <c r="B197" s="145"/>
      <c r="C197" s="145"/>
      <c r="D197" s="145"/>
      <c r="E197" s="145"/>
      <c r="F197" s="145"/>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426"/>
    </row>
    <row r="198" spans="1:30" ht="13.9" hidden="1" customHeight="1" x14ac:dyDescent="0.2">
      <c r="A198" s="145"/>
      <c r="B198" s="145"/>
      <c r="C198" s="145"/>
      <c r="D198" s="145"/>
      <c r="E198" s="145"/>
      <c r="F198" s="145"/>
      <c r="G198" s="145"/>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426"/>
    </row>
    <row r="199" spans="1:30" ht="13.9" hidden="1" customHeight="1" x14ac:dyDescent="0.2">
      <c r="A199" s="145"/>
      <c r="B199" s="145"/>
      <c r="C199" s="145"/>
      <c r="D199" s="145"/>
      <c r="E199" s="145"/>
      <c r="F199" s="145"/>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426"/>
    </row>
    <row r="200" spans="1:30" ht="13.9" hidden="1" customHeight="1" x14ac:dyDescent="0.2">
      <c r="A200" s="145"/>
      <c r="B200" s="145"/>
      <c r="C200" s="145"/>
      <c r="D200" s="145"/>
      <c r="E200" s="145"/>
      <c r="F200" s="145"/>
      <c r="G200" s="145"/>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426"/>
    </row>
    <row r="201" spans="1:30" ht="13.9" hidden="1" customHeight="1" x14ac:dyDescent="0.2">
      <c r="A201" s="145"/>
      <c r="B201" s="145"/>
      <c r="C201" s="145"/>
      <c r="D201" s="145"/>
      <c r="E201" s="145"/>
      <c r="F201" s="145"/>
      <c r="G201" s="145"/>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426"/>
    </row>
    <row r="202" spans="1:30" ht="13.9" hidden="1" customHeight="1" x14ac:dyDescent="0.2">
      <c r="A202" s="145"/>
      <c r="B202" s="145"/>
      <c r="C202" s="145"/>
      <c r="D202" s="145"/>
      <c r="E202" s="145"/>
      <c r="F202" s="145"/>
      <c r="G202" s="145"/>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426"/>
    </row>
    <row r="203" spans="1:30" ht="13.9" hidden="1" customHeight="1" x14ac:dyDescent="0.2">
      <c r="A203" s="145"/>
      <c r="B203" s="145"/>
      <c r="C203" s="145"/>
      <c r="D203" s="145"/>
      <c r="E203" s="145"/>
      <c r="F203" s="145"/>
      <c r="G203" s="145"/>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426"/>
    </row>
    <row r="204" spans="1:30" ht="13.9" hidden="1" customHeight="1" x14ac:dyDescent="0.2">
      <c r="A204" s="145"/>
      <c r="B204" s="145"/>
      <c r="C204" s="145"/>
      <c r="D204" s="145"/>
      <c r="E204" s="145"/>
      <c r="F204" s="145"/>
      <c r="G204" s="145"/>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426"/>
    </row>
    <row r="205" spans="1:30" ht="13.9" hidden="1" customHeight="1" x14ac:dyDescent="0.2">
      <c r="A205" s="145"/>
      <c r="B205" s="145"/>
      <c r="C205" s="145"/>
      <c r="D205" s="145"/>
      <c r="E205" s="145"/>
      <c r="F205" s="145"/>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426"/>
    </row>
    <row r="206" spans="1:30" ht="13.9" hidden="1" customHeight="1" x14ac:dyDescent="0.2">
      <c r="A206" s="145"/>
      <c r="B206" s="145"/>
      <c r="C206" s="145"/>
      <c r="D206" s="145"/>
      <c r="E206" s="145"/>
      <c r="F206" s="145"/>
      <c r="G206" s="145"/>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426"/>
    </row>
    <row r="207" spans="1:30" ht="13.9" hidden="1" customHeight="1" x14ac:dyDescent="0.2">
      <c r="A207" s="145"/>
      <c r="B207" s="145"/>
      <c r="C207" s="145"/>
      <c r="D207" s="145"/>
      <c r="E207" s="145"/>
      <c r="F207" s="145"/>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426"/>
    </row>
    <row r="208" spans="1:30" ht="13.9" hidden="1" customHeight="1" x14ac:dyDescent="0.2">
      <c r="A208" s="145"/>
      <c r="B208" s="145"/>
      <c r="C208" s="145"/>
      <c r="D208" s="145"/>
      <c r="E208" s="145"/>
      <c r="F208" s="145"/>
      <c r="G208" s="145"/>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426"/>
    </row>
    <row r="209" spans="1:30" ht="13.9" hidden="1" customHeight="1" x14ac:dyDescent="0.2">
      <c r="A209" s="145"/>
      <c r="B209" s="145"/>
      <c r="C209" s="145"/>
      <c r="D209" s="145"/>
      <c r="E209" s="145"/>
      <c r="F209" s="145"/>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426"/>
    </row>
    <row r="210" spans="1:30" ht="13.9" hidden="1" customHeight="1" x14ac:dyDescent="0.2">
      <c r="A210" s="145"/>
      <c r="B210" s="145"/>
      <c r="C210" s="145"/>
      <c r="D210" s="145"/>
      <c r="E210" s="145"/>
      <c r="F210" s="145"/>
      <c r="G210" s="145"/>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426"/>
    </row>
    <row r="211" spans="1:30" ht="13.9" hidden="1" customHeight="1" x14ac:dyDescent="0.2">
      <c r="A211" s="145"/>
      <c r="B211" s="145"/>
      <c r="C211" s="145"/>
      <c r="D211" s="145"/>
      <c r="E211" s="145"/>
      <c r="F211" s="145"/>
      <c r="G211" s="145"/>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426"/>
    </row>
    <row r="212" spans="1:30" ht="13.9" hidden="1" customHeight="1" x14ac:dyDescent="0.2">
      <c r="A212" s="145"/>
      <c r="B212" s="145"/>
      <c r="C212" s="145"/>
      <c r="D212" s="145"/>
      <c r="E212" s="145"/>
      <c r="F212" s="145"/>
      <c r="G212" s="145"/>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426"/>
    </row>
    <row r="213" spans="1:30" ht="13.9" hidden="1" customHeight="1" x14ac:dyDescent="0.2">
      <c r="A213" s="145"/>
      <c r="B213" s="145"/>
      <c r="C213" s="145"/>
      <c r="D213" s="145"/>
      <c r="E213" s="145"/>
      <c r="F213" s="145"/>
      <c r="G213" s="145"/>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426"/>
    </row>
    <row r="214" spans="1:30" ht="13.9" hidden="1" customHeight="1" x14ac:dyDescent="0.2">
      <c r="A214" s="145"/>
      <c r="B214" s="145"/>
      <c r="C214" s="145"/>
      <c r="D214" s="145"/>
      <c r="E214" s="145"/>
      <c r="F214" s="145"/>
      <c r="G214" s="145"/>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426"/>
    </row>
    <row r="215" spans="1:30" ht="13.9" hidden="1" customHeight="1" x14ac:dyDescent="0.2">
      <c r="A215" s="145"/>
      <c r="B215" s="145"/>
      <c r="C215" s="145"/>
      <c r="D215" s="145"/>
      <c r="E215" s="145"/>
      <c r="F215" s="145"/>
      <c r="G215" s="145"/>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426"/>
    </row>
    <row r="216" spans="1:30" ht="13.9" hidden="1" customHeight="1" x14ac:dyDescent="0.2">
      <c r="A216" s="145"/>
      <c r="B216" s="145"/>
      <c r="C216" s="145"/>
      <c r="D216" s="145"/>
      <c r="E216" s="145"/>
      <c r="F216" s="145"/>
      <c r="G216" s="145"/>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426"/>
    </row>
    <row r="217" spans="1:30" ht="13.9" hidden="1" customHeight="1" x14ac:dyDescent="0.2">
      <c r="A217" s="145"/>
      <c r="B217" s="145"/>
      <c r="C217" s="145"/>
      <c r="D217" s="145"/>
      <c r="E217" s="145"/>
      <c r="F217" s="145"/>
      <c r="G217" s="145"/>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426"/>
    </row>
    <row r="218" spans="1:30" ht="13.9" hidden="1" customHeight="1" x14ac:dyDescent="0.2">
      <c r="A218" s="145"/>
      <c r="B218" s="145"/>
      <c r="C218" s="145"/>
      <c r="D218" s="145"/>
      <c r="E218" s="145"/>
      <c r="F218" s="145"/>
      <c r="G218" s="145"/>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426"/>
    </row>
    <row r="219" spans="1:30" ht="13.9" hidden="1" customHeight="1" x14ac:dyDescent="0.2">
      <c r="A219" s="145"/>
      <c r="B219" s="145"/>
      <c r="C219" s="145"/>
      <c r="D219" s="145"/>
      <c r="E219" s="145"/>
      <c r="F219" s="145"/>
      <c r="G219" s="145"/>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426"/>
    </row>
    <row r="220" spans="1:30" ht="13.9" hidden="1" customHeight="1" x14ac:dyDescent="0.2">
      <c r="A220" s="145"/>
      <c r="B220" s="145"/>
      <c r="C220" s="145"/>
      <c r="D220" s="145"/>
      <c r="E220" s="145"/>
      <c r="F220" s="145"/>
      <c r="G220" s="145"/>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426"/>
    </row>
    <row r="221" spans="1:30" ht="13.9" hidden="1" customHeight="1" x14ac:dyDescent="0.2">
      <c r="A221" s="145"/>
      <c r="B221" s="145"/>
      <c r="C221" s="145"/>
      <c r="D221" s="145"/>
      <c r="E221" s="145"/>
      <c r="F221" s="145"/>
      <c r="G221" s="145"/>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426"/>
    </row>
    <row r="222" spans="1:30" ht="13.9" hidden="1" customHeight="1" x14ac:dyDescent="0.2">
      <c r="A222" s="145"/>
      <c r="B222" s="145"/>
      <c r="C222" s="145"/>
      <c r="D222" s="145"/>
      <c r="E222" s="145"/>
      <c r="F222" s="145"/>
      <c r="G222" s="145"/>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426"/>
    </row>
    <row r="223" spans="1:30" ht="13.9" hidden="1" customHeight="1" x14ac:dyDescent="0.2">
      <c r="A223" s="145"/>
      <c r="B223" s="145"/>
      <c r="C223" s="145"/>
      <c r="D223" s="145"/>
      <c r="E223" s="145"/>
      <c r="F223" s="145"/>
      <c r="G223" s="145"/>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426"/>
    </row>
    <row r="224" spans="1:30" ht="13.9" hidden="1" customHeight="1" x14ac:dyDescent="0.2">
      <c r="A224" s="145"/>
      <c r="B224" s="145"/>
      <c r="C224" s="145"/>
      <c r="D224" s="145"/>
      <c r="E224" s="145"/>
      <c r="F224" s="145"/>
      <c r="G224" s="145"/>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426"/>
    </row>
    <row r="225" spans="1:30" ht="13.9" hidden="1" customHeight="1" x14ac:dyDescent="0.2">
      <c r="A225" s="145"/>
      <c r="B225" s="145"/>
      <c r="C225" s="145"/>
      <c r="D225" s="145"/>
      <c r="E225" s="145"/>
      <c r="F225" s="145"/>
      <c r="G225" s="145"/>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426"/>
    </row>
    <row r="226" spans="1:30" ht="13.9" hidden="1" customHeight="1" x14ac:dyDescent="0.2">
      <c r="A226" s="145"/>
      <c r="B226" s="145"/>
      <c r="C226" s="145"/>
      <c r="D226" s="145"/>
      <c r="E226" s="145"/>
      <c r="F226" s="145"/>
      <c r="G226" s="145"/>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426"/>
    </row>
    <row r="227" spans="1:30" ht="13.9" hidden="1" customHeight="1" x14ac:dyDescent="0.2">
      <c r="A227" s="145"/>
      <c r="B227" s="145"/>
      <c r="C227" s="145"/>
      <c r="D227" s="145"/>
      <c r="E227" s="145"/>
      <c r="F227" s="145"/>
      <c r="G227" s="145"/>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426"/>
    </row>
    <row r="228" spans="1:30" ht="13.9" hidden="1" customHeight="1" x14ac:dyDescent="0.2">
      <c r="A228" s="145"/>
      <c r="B228" s="145"/>
      <c r="C228" s="145"/>
      <c r="D228" s="145"/>
      <c r="E228" s="145"/>
      <c r="F228" s="145"/>
      <c r="G228" s="145"/>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426"/>
    </row>
    <row r="229" spans="1:30" ht="13.9" hidden="1" customHeight="1" x14ac:dyDescent="0.2">
      <c r="A229" s="145"/>
      <c r="B229" s="145"/>
      <c r="C229" s="145"/>
      <c r="D229" s="145"/>
      <c r="E229" s="145"/>
      <c r="F229" s="145"/>
      <c r="G229" s="145"/>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426"/>
    </row>
    <row r="230" spans="1:30" ht="13.9" hidden="1" customHeight="1" x14ac:dyDescent="0.2">
      <c r="A230" s="145"/>
      <c r="B230" s="145"/>
      <c r="C230" s="145"/>
      <c r="D230" s="145"/>
      <c r="E230" s="145"/>
      <c r="F230" s="145"/>
      <c r="G230" s="145"/>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426"/>
    </row>
    <row r="231" spans="1:30" ht="13.9" hidden="1" customHeight="1" x14ac:dyDescent="0.2">
      <c r="A231" s="145"/>
      <c r="B231" s="145"/>
      <c r="C231" s="145"/>
      <c r="D231" s="145"/>
      <c r="E231" s="145"/>
      <c r="F231" s="145"/>
      <c r="G231" s="145"/>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426"/>
    </row>
    <row r="232" spans="1:30" ht="13.9" hidden="1" customHeight="1" x14ac:dyDescent="0.2">
      <c r="A232" s="145"/>
      <c r="B232" s="145"/>
      <c r="C232" s="145"/>
      <c r="D232" s="145"/>
      <c r="E232" s="145"/>
      <c r="F232" s="145"/>
      <c r="G232" s="145"/>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426"/>
    </row>
    <row r="233" spans="1:30" ht="13.9" hidden="1" customHeight="1" x14ac:dyDescent="0.2">
      <c r="A233" s="145"/>
      <c r="B233" s="145"/>
      <c r="C233" s="145"/>
      <c r="D233" s="145"/>
      <c r="E233" s="145"/>
      <c r="F233" s="145"/>
      <c r="G233" s="145"/>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426"/>
    </row>
    <row r="234" spans="1:30" ht="13.9" hidden="1" customHeight="1" x14ac:dyDescent="0.2">
      <c r="A234" s="145"/>
      <c r="B234" s="145"/>
      <c r="C234" s="145"/>
      <c r="D234" s="145"/>
      <c r="E234" s="145"/>
      <c r="F234" s="145"/>
      <c r="G234" s="145"/>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426"/>
    </row>
    <row r="235" spans="1:30" ht="13.9" hidden="1" customHeight="1" x14ac:dyDescent="0.2">
      <c r="A235" s="145"/>
      <c r="B235" s="145"/>
      <c r="C235" s="145"/>
      <c r="D235" s="145"/>
      <c r="E235" s="145"/>
      <c r="F235" s="145"/>
      <c r="G235" s="145"/>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426"/>
    </row>
    <row r="236" spans="1:30" ht="13.9" hidden="1" customHeight="1" x14ac:dyDescent="0.2">
      <c r="A236" s="145"/>
      <c r="B236" s="145"/>
      <c r="C236" s="145"/>
      <c r="D236" s="145"/>
      <c r="E236" s="145"/>
      <c r="F236" s="145"/>
      <c r="G236" s="145"/>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426"/>
    </row>
    <row r="237" spans="1:30" ht="13.9" hidden="1" customHeight="1" x14ac:dyDescent="0.2">
      <c r="A237" s="145"/>
      <c r="B237" s="145"/>
      <c r="C237" s="145"/>
      <c r="D237" s="145"/>
      <c r="E237" s="145"/>
      <c r="F237" s="145"/>
      <c r="G237" s="145"/>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426"/>
    </row>
    <row r="238" spans="1:30" ht="13.9" hidden="1" customHeight="1" x14ac:dyDescent="0.2">
      <c r="A238" s="145"/>
      <c r="B238" s="145"/>
      <c r="C238" s="145"/>
      <c r="D238" s="145"/>
      <c r="E238" s="145"/>
      <c r="F238" s="145"/>
      <c r="G238" s="145"/>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426"/>
    </row>
    <row r="239" spans="1:30" ht="13.9" hidden="1" customHeight="1" x14ac:dyDescent="0.2">
      <c r="A239" s="145"/>
      <c r="B239" s="145"/>
      <c r="C239" s="145"/>
      <c r="D239" s="145"/>
      <c r="E239" s="145"/>
      <c r="F239" s="145"/>
      <c r="G239" s="145"/>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426"/>
    </row>
    <row r="240" spans="1:30" ht="13.9" hidden="1" customHeight="1" x14ac:dyDescent="0.2">
      <c r="A240" s="145"/>
      <c r="B240" s="145"/>
      <c r="C240" s="145"/>
      <c r="D240" s="145"/>
      <c r="E240" s="145"/>
      <c r="F240" s="145"/>
      <c r="G240" s="145"/>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426"/>
    </row>
    <row r="241" spans="1:30" ht="13.9" hidden="1" customHeight="1" x14ac:dyDescent="0.2">
      <c r="A241" s="145"/>
      <c r="B241" s="145"/>
      <c r="C241" s="145"/>
      <c r="D241" s="145"/>
      <c r="E241" s="145"/>
      <c r="F241" s="145"/>
      <c r="G241" s="145"/>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426"/>
    </row>
    <row r="242" spans="1:30" ht="13.9" hidden="1" customHeight="1" x14ac:dyDescent="0.2">
      <c r="A242" s="145"/>
      <c r="B242" s="145"/>
      <c r="C242" s="145"/>
      <c r="D242" s="145"/>
      <c r="E242" s="145"/>
      <c r="F242" s="145"/>
      <c r="G242" s="145"/>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426"/>
    </row>
    <row r="243" spans="1:30" ht="13.9" hidden="1" customHeight="1" x14ac:dyDescent="0.2">
      <c r="A243" s="145"/>
      <c r="B243" s="145"/>
      <c r="C243" s="145"/>
      <c r="D243" s="145"/>
      <c r="E243" s="145"/>
      <c r="F243" s="145"/>
      <c r="G243" s="145"/>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426"/>
    </row>
    <row r="244" spans="1:30" ht="13.9" hidden="1" customHeight="1" x14ac:dyDescent="0.2">
      <c r="A244" s="145"/>
      <c r="B244" s="145"/>
      <c r="C244" s="145"/>
      <c r="D244" s="145"/>
      <c r="E244" s="145"/>
      <c r="F244" s="145"/>
      <c r="G244" s="145"/>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426"/>
    </row>
    <row r="245" spans="1:30" ht="13.9" hidden="1" customHeight="1" x14ac:dyDescent="0.2">
      <c r="A245" s="145"/>
      <c r="B245" s="145"/>
      <c r="C245" s="145"/>
      <c r="D245" s="145"/>
      <c r="E245" s="145"/>
      <c r="F245" s="145"/>
      <c r="G245" s="145"/>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426"/>
    </row>
    <row r="246" spans="1:30" ht="13.9" hidden="1" customHeight="1" x14ac:dyDescent="0.2">
      <c r="A246" s="145"/>
      <c r="B246" s="145"/>
      <c r="C246" s="145"/>
      <c r="D246" s="145"/>
      <c r="E246" s="145"/>
      <c r="F246" s="145"/>
      <c r="G246" s="145"/>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426"/>
    </row>
    <row r="247" spans="1:30" ht="13.9" hidden="1" customHeight="1" x14ac:dyDescent="0.2">
      <c r="A247" s="145"/>
      <c r="B247" s="145"/>
      <c r="C247" s="145"/>
      <c r="D247" s="145"/>
      <c r="E247" s="145"/>
      <c r="F247" s="145"/>
      <c r="G247" s="145"/>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426"/>
    </row>
    <row r="248" spans="1:30" ht="13.9" hidden="1" customHeight="1" x14ac:dyDescent="0.2">
      <c r="A248" s="145"/>
      <c r="B248" s="145"/>
      <c r="C248" s="145"/>
      <c r="D248" s="145"/>
      <c r="E248" s="145"/>
      <c r="F248" s="145"/>
      <c r="G248" s="145"/>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426"/>
    </row>
    <row r="249" spans="1:30" ht="13.9" hidden="1" customHeight="1" x14ac:dyDescent="0.2">
      <c r="A249" s="145"/>
      <c r="B249" s="145"/>
      <c r="C249" s="145"/>
      <c r="D249" s="145"/>
      <c r="E249" s="145"/>
      <c r="F249" s="145"/>
      <c r="G249" s="145"/>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426"/>
    </row>
    <row r="250" spans="1:30" ht="13.9" hidden="1" customHeight="1" x14ac:dyDescent="0.2">
      <c r="A250" s="145"/>
      <c r="B250" s="145"/>
      <c r="C250" s="145"/>
      <c r="D250" s="145"/>
      <c r="E250" s="145"/>
      <c r="F250" s="145"/>
      <c r="G250" s="145"/>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426"/>
    </row>
    <row r="251" spans="1:30" ht="13.9" hidden="1" customHeight="1" x14ac:dyDescent="0.2">
      <c r="A251" s="145"/>
      <c r="B251" s="145"/>
      <c r="C251" s="145"/>
      <c r="D251" s="145"/>
      <c r="E251" s="145"/>
      <c r="F251" s="145"/>
      <c r="G251" s="145"/>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426"/>
    </row>
    <row r="252" spans="1:30" ht="13.9" hidden="1" customHeight="1" x14ac:dyDescent="0.2">
      <c r="A252" s="145"/>
      <c r="B252" s="145"/>
      <c r="C252" s="145"/>
      <c r="D252" s="145"/>
      <c r="E252" s="145"/>
      <c r="F252" s="145"/>
      <c r="G252" s="145"/>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426"/>
    </row>
    <row r="253" spans="1:30" ht="13.9" hidden="1" customHeight="1" x14ac:dyDescent="0.2">
      <c r="A253" s="145"/>
      <c r="B253" s="145"/>
      <c r="C253" s="145"/>
      <c r="D253" s="145"/>
      <c r="E253" s="145"/>
      <c r="F253" s="145"/>
      <c r="G253" s="145"/>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426"/>
    </row>
    <row r="254" spans="1:30" ht="13.9" hidden="1" customHeight="1" x14ac:dyDescent="0.2">
      <c r="A254" s="145"/>
      <c r="B254" s="145"/>
      <c r="C254" s="145"/>
      <c r="D254" s="145"/>
      <c r="E254" s="145"/>
      <c r="F254" s="145"/>
      <c r="G254" s="145"/>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426"/>
    </row>
    <row r="255" spans="1:30" ht="13.9" hidden="1" customHeight="1" x14ac:dyDescent="0.2">
      <c r="A255" s="145"/>
      <c r="B255" s="145"/>
      <c r="C255" s="145"/>
      <c r="D255" s="145"/>
      <c r="E255" s="145"/>
      <c r="F255" s="145"/>
      <c r="G255" s="145"/>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426"/>
    </row>
    <row r="256" spans="1:30" ht="13.9" hidden="1" customHeight="1" x14ac:dyDescent="0.2">
      <c r="A256" s="145"/>
      <c r="B256" s="145"/>
      <c r="C256" s="145"/>
      <c r="D256" s="145"/>
      <c r="E256" s="145"/>
      <c r="F256" s="145"/>
      <c r="G256" s="145"/>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426"/>
    </row>
    <row r="257" spans="1:30" ht="13.9" hidden="1" customHeight="1" x14ac:dyDescent="0.2">
      <c r="A257" s="145"/>
      <c r="B257" s="145"/>
      <c r="C257" s="145"/>
      <c r="D257" s="145"/>
      <c r="E257" s="145"/>
      <c r="F257" s="145"/>
      <c r="G257" s="145"/>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426"/>
    </row>
    <row r="258" spans="1:30" ht="13.9" hidden="1" customHeight="1" x14ac:dyDescent="0.2">
      <c r="A258" s="145"/>
      <c r="B258" s="145"/>
      <c r="C258" s="145"/>
      <c r="D258" s="145"/>
      <c r="E258" s="145"/>
      <c r="F258" s="145"/>
      <c r="G258" s="145"/>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426"/>
    </row>
    <row r="259" spans="1:30" ht="13.9" hidden="1" customHeight="1" x14ac:dyDescent="0.2">
      <c r="A259" s="145"/>
      <c r="B259" s="145"/>
      <c r="C259" s="145"/>
      <c r="D259" s="145"/>
      <c r="E259" s="145"/>
      <c r="F259" s="145"/>
      <c r="G259" s="145"/>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426"/>
    </row>
    <row r="260" spans="1:30" ht="13.9" hidden="1" customHeight="1" x14ac:dyDescent="0.2">
      <c r="A260" s="145"/>
      <c r="B260" s="145"/>
      <c r="C260" s="145"/>
      <c r="D260" s="145"/>
      <c r="E260" s="145"/>
      <c r="F260" s="145"/>
      <c r="G260" s="145"/>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426"/>
    </row>
    <row r="261" spans="1:30" ht="13.9" hidden="1" customHeight="1" x14ac:dyDescent="0.2">
      <c r="A261" s="145"/>
      <c r="B261" s="145"/>
      <c r="C261" s="145"/>
      <c r="D261" s="145"/>
      <c r="E261" s="145"/>
      <c r="F261" s="145"/>
      <c r="G261" s="145"/>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426"/>
    </row>
    <row r="262" spans="1:30" ht="13.9" hidden="1" customHeight="1" x14ac:dyDescent="0.2">
      <c r="A262" s="145"/>
      <c r="B262" s="145"/>
      <c r="C262" s="145"/>
      <c r="D262" s="145"/>
      <c r="E262" s="145"/>
      <c r="F262" s="145"/>
      <c r="G262" s="145"/>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426"/>
    </row>
    <row r="263" spans="1:30" ht="13.9" hidden="1" customHeight="1" x14ac:dyDescent="0.2">
      <c r="A263" s="145"/>
      <c r="B263" s="145"/>
      <c r="C263" s="145"/>
      <c r="D263" s="145"/>
      <c r="E263" s="145"/>
      <c r="F263" s="145"/>
      <c r="G263" s="145"/>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426"/>
    </row>
    <row r="264" spans="1:30" ht="13.9" hidden="1" customHeight="1" x14ac:dyDescent="0.2">
      <c r="A264" s="145"/>
      <c r="B264" s="145"/>
      <c r="C264" s="145"/>
      <c r="D264" s="145"/>
      <c r="E264" s="145"/>
      <c r="F264" s="145"/>
      <c r="G264" s="145"/>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426"/>
    </row>
    <row r="265" spans="1:30" ht="13.9" hidden="1" customHeight="1" x14ac:dyDescent="0.2">
      <c r="A265" s="145"/>
      <c r="B265" s="145"/>
      <c r="C265" s="145"/>
      <c r="D265" s="145"/>
      <c r="E265" s="145"/>
      <c r="F265" s="145"/>
      <c r="G265" s="145"/>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426"/>
    </row>
    <row r="266" spans="1:30" ht="13.9" hidden="1" customHeight="1" x14ac:dyDescent="0.2">
      <c r="A266" s="145"/>
      <c r="B266" s="145"/>
      <c r="C266" s="145"/>
      <c r="D266" s="145"/>
      <c r="E266" s="145"/>
      <c r="F266" s="145"/>
      <c r="G266" s="145"/>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426"/>
    </row>
    <row r="267" spans="1:30" ht="13.9" hidden="1" customHeight="1" x14ac:dyDescent="0.2">
      <c r="A267" s="145"/>
      <c r="B267" s="145"/>
      <c r="C267" s="145"/>
      <c r="D267" s="145"/>
      <c r="E267" s="145"/>
      <c r="F267" s="145"/>
      <c r="G267" s="145"/>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426"/>
    </row>
    <row r="268" spans="1:30" ht="13.9" hidden="1" customHeight="1" x14ac:dyDescent="0.2">
      <c r="A268" s="145"/>
      <c r="B268" s="145"/>
      <c r="C268" s="145"/>
      <c r="D268" s="145"/>
      <c r="E268" s="145"/>
      <c r="F268" s="145"/>
      <c r="G268" s="145"/>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426"/>
    </row>
    <row r="269" spans="1:30" ht="13.9" hidden="1" customHeight="1" x14ac:dyDescent="0.2">
      <c r="A269" s="145"/>
      <c r="B269" s="145"/>
      <c r="C269" s="145"/>
      <c r="D269" s="145"/>
      <c r="E269" s="145"/>
      <c r="F269" s="145"/>
      <c r="G269" s="145"/>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426"/>
    </row>
    <row r="270" spans="1:30" ht="13.9" hidden="1" customHeight="1" x14ac:dyDescent="0.2">
      <c r="A270" s="145"/>
      <c r="B270" s="145"/>
      <c r="C270" s="145"/>
      <c r="D270" s="145"/>
      <c r="E270" s="145"/>
      <c r="F270" s="145"/>
      <c r="G270" s="145"/>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426"/>
    </row>
    <row r="271" spans="1:30" ht="13.9" hidden="1" customHeight="1" x14ac:dyDescent="0.2">
      <c r="A271" s="145"/>
      <c r="B271" s="145"/>
      <c r="C271" s="145"/>
      <c r="D271" s="145"/>
      <c r="E271" s="145"/>
      <c r="F271" s="145"/>
      <c r="G271" s="145"/>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426"/>
    </row>
    <row r="272" spans="1:30" ht="13.9" hidden="1" customHeight="1" x14ac:dyDescent="0.2">
      <c r="A272" s="145"/>
      <c r="B272" s="145"/>
      <c r="C272" s="145"/>
      <c r="D272" s="145"/>
      <c r="E272" s="145"/>
      <c r="F272" s="145"/>
      <c r="G272" s="145"/>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426"/>
    </row>
    <row r="273" spans="1:64" ht="13.9" hidden="1" customHeight="1" x14ac:dyDescent="0.2">
      <c r="A273" s="145"/>
      <c r="B273" s="145"/>
      <c r="C273" s="145"/>
      <c r="D273" s="145"/>
      <c r="E273" s="145"/>
      <c r="F273" s="145"/>
      <c r="G273" s="145"/>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426"/>
    </row>
    <row r="274" spans="1:64" ht="13.9" hidden="1" customHeight="1" x14ac:dyDescent="0.2">
      <c r="A274" s="145"/>
      <c r="B274" s="145"/>
      <c r="C274" s="145"/>
      <c r="D274" s="145"/>
      <c r="E274" s="145"/>
      <c r="F274" s="145"/>
      <c r="G274" s="145"/>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426"/>
    </row>
    <row r="275" spans="1:64" ht="13.9" hidden="1" customHeight="1" x14ac:dyDescent="0.2">
      <c r="A275" s="145"/>
      <c r="B275" s="145"/>
      <c r="C275" s="145"/>
      <c r="D275" s="145"/>
      <c r="E275" s="145"/>
      <c r="F275" s="145"/>
      <c r="G275" s="145"/>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426"/>
    </row>
    <row r="276" spans="1:64" ht="13.9" hidden="1" customHeight="1" x14ac:dyDescent="0.2">
      <c r="A276" s="145"/>
      <c r="B276" s="145"/>
      <c r="C276" s="145"/>
      <c r="D276" s="145"/>
      <c r="E276" s="145"/>
      <c r="F276" s="145"/>
      <c r="G276" s="145"/>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426"/>
    </row>
    <row r="277" spans="1:64" ht="13.9" hidden="1" customHeight="1" x14ac:dyDescent="0.2">
      <c r="A277" s="145"/>
      <c r="B277" s="145"/>
      <c r="C277" s="145"/>
      <c r="D277" s="145"/>
      <c r="E277" s="145"/>
      <c r="F277" s="145"/>
      <c r="G277" s="145"/>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426"/>
    </row>
    <row r="278" spans="1:64" ht="13.9" hidden="1" customHeight="1" x14ac:dyDescent="0.2">
      <c r="A278" s="145"/>
      <c r="B278" s="145"/>
      <c r="C278" s="145"/>
      <c r="D278" s="145"/>
      <c r="E278" s="145"/>
      <c r="F278" s="145"/>
      <c r="G278" s="145"/>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426"/>
    </row>
    <row r="279" spans="1:64" ht="13.9" hidden="1" customHeight="1" x14ac:dyDescent="0.2">
      <c r="A279" s="145"/>
      <c r="B279" s="145"/>
      <c r="C279" s="145"/>
      <c r="D279" s="145"/>
      <c r="E279" s="145"/>
      <c r="F279" s="145"/>
      <c r="G279" s="145"/>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426"/>
    </row>
    <row r="280" spans="1:64" ht="13.9" hidden="1" customHeight="1" x14ac:dyDescent="0.2">
      <c r="A280" s="145"/>
      <c r="B280" s="145"/>
      <c r="C280" s="145"/>
      <c r="D280" s="145"/>
      <c r="E280" s="145"/>
      <c r="F280" s="145"/>
      <c r="G280" s="145"/>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426"/>
    </row>
    <row r="281" spans="1:64" ht="13.9" hidden="1" customHeight="1" x14ac:dyDescent="0.2">
      <c r="A281" s="145"/>
      <c r="B281" s="145"/>
      <c r="C281" s="145"/>
      <c r="D281" s="145"/>
      <c r="E281" s="145"/>
      <c r="F281" s="145"/>
      <c r="G281" s="145"/>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426"/>
    </row>
    <row r="282" spans="1:64" ht="13.9" hidden="1" customHeight="1" x14ac:dyDescent="0.2">
      <c r="A282" s="145"/>
      <c r="B282" s="145"/>
      <c r="C282" s="145"/>
      <c r="D282" s="145"/>
      <c r="E282" s="145"/>
      <c r="F282" s="145"/>
      <c r="G282" s="145"/>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426"/>
    </row>
    <row r="283" spans="1:64" ht="13.9" hidden="1" customHeight="1" x14ac:dyDescent="0.2">
      <c r="A283" s="145"/>
      <c r="B283" s="145"/>
      <c r="C283" s="145"/>
      <c r="D283" s="145"/>
      <c r="E283" s="145"/>
      <c r="F283" s="145"/>
      <c r="G283" s="145"/>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426"/>
    </row>
    <row r="284" spans="1:64" ht="13.9" hidden="1" customHeight="1" x14ac:dyDescent="0.2">
      <c r="A284" s="145"/>
      <c r="B284" s="145"/>
      <c r="C284" s="145"/>
      <c r="D284" s="145"/>
      <c r="E284" s="145"/>
      <c r="F284" s="145"/>
      <c r="G284" s="145"/>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426"/>
    </row>
    <row r="285" spans="1:64" ht="13.9" customHeight="1" x14ac:dyDescent="0.2">
      <c r="A285" s="145"/>
      <c r="B285" s="145"/>
      <c r="C285" s="145"/>
      <c r="D285" s="145"/>
      <c r="E285" s="145"/>
      <c r="F285" s="145"/>
      <c r="G285" s="145"/>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426"/>
    </row>
    <row r="286" spans="1:64" ht="13.9" customHeight="1" x14ac:dyDescent="0.2">
      <c r="A286" s="145"/>
      <c r="B286" s="145"/>
      <c r="C286" s="145"/>
      <c r="D286" s="145"/>
      <c r="E286" s="145"/>
      <c r="F286" s="145"/>
      <c r="G286" s="145"/>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426"/>
    </row>
    <row r="287" spans="1:64" ht="29.25" customHeight="1" x14ac:dyDescent="0.2">
      <c r="A287" s="781" t="s">
        <v>27</v>
      </c>
      <c r="B287" s="781"/>
      <c r="C287" s="781"/>
      <c r="D287" s="781"/>
      <c r="E287" s="781"/>
      <c r="F287" s="781"/>
      <c r="G287" s="781"/>
      <c r="H287" s="781"/>
      <c r="I287" s="781"/>
      <c r="J287" s="781"/>
      <c r="K287" s="781"/>
      <c r="L287" s="781"/>
      <c r="M287" s="781"/>
      <c r="N287" s="781"/>
      <c r="O287" s="781"/>
      <c r="P287" s="781"/>
      <c r="Q287" s="781"/>
      <c r="R287" s="781"/>
      <c r="S287" s="781"/>
      <c r="T287" s="781"/>
      <c r="U287" s="781"/>
      <c r="V287" s="781"/>
      <c r="W287" s="781"/>
      <c r="X287" s="781"/>
      <c r="Y287" s="781"/>
      <c r="Z287" s="781"/>
      <c r="AA287" s="781"/>
      <c r="AB287" s="781"/>
      <c r="AC287" s="781"/>
      <c r="AD287" s="426"/>
      <c r="BK287" s="374"/>
    </row>
    <row r="288" spans="1:64" ht="183.75" customHeight="1" x14ac:dyDescent="0.2">
      <c r="A288" s="715" t="s">
        <v>344</v>
      </c>
      <c r="B288" s="715"/>
      <c r="C288" s="715"/>
      <c r="D288" s="715"/>
      <c r="E288" s="715"/>
      <c r="F288" s="715"/>
      <c r="G288" s="715"/>
      <c r="H288" s="715"/>
      <c r="I288" s="715"/>
      <c r="J288" s="715"/>
      <c r="K288" s="715"/>
      <c r="L288" s="715"/>
      <c r="M288" s="715"/>
      <c r="N288" s="715"/>
      <c r="O288" s="715"/>
      <c r="P288" s="715"/>
      <c r="Q288" s="715"/>
      <c r="R288" s="715"/>
      <c r="S288" s="715"/>
      <c r="T288" s="715"/>
      <c r="U288" s="715"/>
      <c r="V288" s="715"/>
      <c r="W288" s="715"/>
      <c r="X288" s="715"/>
      <c r="Y288" s="715"/>
      <c r="Z288" s="715"/>
      <c r="AA288" s="715"/>
      <c r="AB288" s="715"/>
      <c r="AC288" s="715"/>
      <c r="AD288" s="426"/>
      <c r="AE288" s="149"/>
      <c r="BK288" s="375"/>
      <c r="BL288" s="366"/>
    </row>
    <row r="289" spans="1:64" x14ac:dyDescent="0.2">
      <c r="AD289" s="426"/>
    </row>
    <row r="290" spans="1:64" ht="18" x14ac:dyDescent="0.2">
      <c r="A290" s="716" t="s">
        <v>28</v>
      </c>
      <c r="B290" s="716"/>
      <c r="C290" s="716"/>
      <c r="D290" s="716"/>
      <c r="E290" s="716"/>
      <c r="F290" s="716"/>
      <c r="G290" s="716"/>
      <c r="H290" s="716"/>
      <c r="I290" s="716"/>
      <c r="J290" s="716"/>
      <c r="K290" s="716"/>
      <c r="L290" s="716"/>
      <c r="M290" s="716"/>
      <c r="N290" s="716"/>
      <c r="O290" s="716"/>
      <c r="P290" s="716"/>
      <c r="Q290" s="716"/>
      <c r="R290" s="716"/>
      <c r="S290" s="716"/>
      <c r="T290" s="716"/>
      <c r="U290" s="716"/>
      <c r="V290" s="716"/>
      <c r="W290" s="716"/>
      <c r="X290" s="716"/>
      <c r="Y290" s="716"/>
      <c r="Z290" s="716"/>
      <c r="AA290" s="716"/>
      <c r="AB290" s="716"/>
      <c r="AC290" s="716"/>
      <c r="AD290" s="426"/>
    </row>
    <row r="291" spans="1:64" ht="15" x14ac:dyDescent="0.2">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426"/>
    </row>
    <row r="292" spans="1:64" ht="197.25" customHeight="1" x14ac:dyDescent="0.2">
      <c r="A292" s="576" t="s">
        <v>0</v>
      </c>
      <c r="B292" s="577"/>
      <c r="C292" s="577"/>
      <c r="D292" s="720" t="s">
        <v>345</v>
      </c>
      <c r="E292" s="720"/>
      <c r="F292" s="720"/>
      <c r="G292" s="720"/>
      <c r="H292" s="720"/>
      <c r="I292" s="720"/>
      <c r="J292" s="720"/>
      <c r="K292" s="720"/>
      <c r="L292" s="720"/>
      <c r="M292" s="720"/>
      <c r="N292" s="720"/>
      <c r="O292" s="720"/>
      <c r="P292" s="720"/>
      <c r="Q292" s="720"/>
      <c r="R292" s="720"/>
      <c r="S292" s="720"/>
      <c r="T292" s="720"/>
      <c r="U292" s="720"/>
      <c r="V292" s="720"/>
      <c r="W292" s="720"/>
      <c r="X292" s="720"/>
      <c r="Y292" s="720"/>
      <c r="Z292" s="720"/>
      <c r="AA292" s="720"/>
      <c r="AB292" s="720"/>
      <c r="AC292" s="721"/>
      <c r="AD292" s="426"/>
    </row>
    <row r="293" spans="1:64" s="148" customFormat="1" ht="78" customHeight="1" x14ac:dyDescent="0.2">
      <c r="A293" s="578"/>
      <c r="B293" s="579"/>
      <c r="C293" s="579"/>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9"/>
      <c r="AD293" s="426"/>
      <c r="AM293" s="5"/>
      <c r="AN293" s="5"/>
      <c r="AO293" s="5"/>
      <c r="AP293" s="5"/>
      <c r="AT293" s="127"/>
    </row>
    <row r="294" spans="1:64" s="148" customFormat="1" ht="6.75" customHeight="1" x14ac:dyDescent="0.2">
      <c r="A294" s="580"/>
      <c r="B294" s="581"/>
      <c r="C294" s="581"/>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5"/>
      <c r="AD294" s="426"/>
      <c r="AM294" s="5"/>
      <c r="AN294" s="5"/>
      <c r="AO294" s="5"/>
      <c r="AP294" s="5"/>
      <c r="AT294" s="127"/>
    </row>
    <row r="295" spans="1:64" x14ac:dyDescent="0.2">
      <c r="AD295" s="426"/>
    </row>
    <row r="296" spans="1:64" ht="18" x14ac:dyDescent="0.25">
      <c r="A296" s="717" t="s">
        <v>34</v>
      </c>
      <c r="B296" s="717"/>
      <c r="C296" s="717"/>
      <c r="D296" s="717"/>
      <c r="E296" s="717"/>
      <c r="F296" s="717"/>
      <c r="G296" s="717"/>
      <c r="H296" s="717"/>
      <c r="I296" s="717"/>
      <c r="J296" s="717"/>
      <c r="K296" s="717"/>
      <c r="L296" s="717"/>
      <c r="M296" s="717"/>
      <c r="N296" s="717"/>
      <c r="O296" s="717"/>
      <c r="P296" s="717"/>
      <c r="Q296" s="717"/>
      <c r="R296" s="717"/>
      <c r="S296" s="717"/>
      <c r="T296" s="717"/>
      <c r="U296" s="717"/>
      <c r="V296" s="717"/>
      <c r="W296" s="717"/>
      <c r="X296" s="717"/>
      <c r="Y296" s="717"/>
      <c r="Z296" s="717"/>
      <c r="AA296" s="717"/>
      <c r="AB296" s="717"/>
      <c r="AC296" s="717"/>
    </row>
    <row r="297" spans="1:64" x14ac:dyDescent="0.2">
      <c r="BL297" s="336"/>
    </row>
    <row r="298" spans="1:64" ht="15" x14ac:dyDescent="0.25">
      <c r="A298" s="151" t="s">
        <v>240</v>
      </c>
      <c r="B298" s="151" t="s">
        <v>241</v>
      </c>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BL298" s="374"/>
    </row>
    <row r="299" spans="1:64" x14ac:dyDescent="0.2">
      <c r="BL299" s="375"/>
    </row>
    <row r="300" spans="1:64" ht="15" x14ac:dyDescent="0.25">
      <c r="A300" s="535" t="s">
        <v>74</v>
      </c>
      <c r="B300" s="535"/>
      <c r="C300" s="535"/>
      <c r="D300" s="535"/>
      <c r="E300" s="535"/>
      <c r="F300" s="535"/>
      <c r="G300" s="535"/>
      <c r="H300" s="535"/>
      <c r="I300" s="535"/>
      <c r="J300" s="535"/>
      <c r="K300" s="535"/>
      <c r="L300" s="535"/>
      <c r="M300" s="535"/>
      <c r="N300" s="535"/>
      <c r="O300" s="535"/>
      <c r="P300" s="535"/>
      <c r="Q300" s="535"/>
      <c r="R300" s="535"/>
      <c r="S300" s="535"/>
      <c r="T300" s="535"/>
      <c r="U300" s="535"/>
      <c r="V300" s="535"/>
      <c r="W300" s="535"/>
      <c r="X300" s="535"/>
      <c r="Y300" s="535"/>
      <c r="Z300" s="535"/>
      <c r="AA300" s="535"/>
      <c r="AB300" s="535"/>
      <c r="AC300" s="535"/>
    </row>
    <row r="302" spans="1:64" ht="30.75" customHeight="1" x14ac:dyDescent="0.2">
      <c r="A302" s="641" t="s">
        <v>110</v>
      </c>
      <c r="B302" s="642"/>
      <c r="C302" s="642"/>
      <c r="D302" s="642"/>
      <c r="E302" s="642"/>
      <c r="F302" s="642"/>
      <c r="G302" s="642"/>
      <c r="H302" s="642"/>
      <c r="I302" s="642"/>
      <c r="J302" s="642"/>
      <c r="K302" s="642"/>
      <c r="L302" s="642"/>
      <c r="M302" s="642"/>
      <c r="N302" s="642"/>
      <c r="O302" s="642"/>
      <c r="P302" s="642"/>
      <c r="Q302" s="642"/>
      <c r="R302" s="642"/>
      <c r="S302" s="642"/>
      <c r="T302" s="642"/>
      <c r="U302" s="642"/>
      <c r="V302" s="642"/>
      <c r="W302" s="642"/>
      <c r="X302" s="643"/>
      <c r="Y302" s="587" t="s">
        <v>29</v>
      </c>
      <c r="Z302" s="588"/>
      <c r="AA302" s="588"/>
      <c r="AB302" s="589"/>
      <c r="AC302" s="144"/>
      <c r="AD302" s="6">
        <v>0</v>
      </c>
      <c r="AE302" s="152" t="str">
        <f>IF(AD302=1,AF302,IF(AD302=2,AF303,IF(AD302=3,AF304,IF(AD302=4,AF305,""))))</f>
        <v/>
      </c>
      <c r="AF302" s="120">
        <v>-0.5</v>
      </c>
    </row>
    <row r="303" spans="1:64" ht="20.25" customHeight="1" x14ac:dyDescent="0.2">
      <c r="A303" s="641" t="s">
        <v>111</v>
      </c>
      <c r="B303" s="642"/>
      <c r="C303" s="642"/>
      <c r="D303" s="642"/>
      <c r="E303" s="642"/>
      <c r="F303" s="642"/>
      <c r="G303" s="642"/>
      <c r="H303" s="642"/>
      <c r="I303" s="642"/>
      <c r="J303" s="642"/>
      <c r="K303" s="642"/>
      <c r="L303" s="642"/>
      <c r="M303" s="642"/>
      <c r="N303" s="642"/>
      <c r="O303" s="642"/>
      <c r="P303" s="642"/>
      <c r="Q303" s="642"/>
      <c r="R303" s="642"/>
      <c r="S303" s="642"/>
      <c r="T303" s="642"/>
      <c r="U303" s="642"/>
      <c r="V303" s="642"/>
      <c r="W303" s="642"/>
      <c r="X303" s="643"/>
      <c r="Y303" s="587" t="s">
        <v>30</v>
      </c>
      <c r="Z303" s="588"/>
      <c r="AA303" s="588"/>
      <c r="AB303" s="589"/>
      <c r="AC303" s="144"/>
      <c r="AF303" s="120">
        <v>0</v>
      </c>
    </row>
    <row r="304" spans="1:64" ht="32.25" customHeight="1" x14ac:dyDescent="0.2">
      <c r="A304" s="641" t="s">
        <v>112</v>
      </c>
      <c r="B304" s="642"/>
      <c r="C304" s="642"/>
      <c r="D304" s="642"/>
      <c r="E304" s="642"/>
      <c r="F304" s="642"/>
      <c r="G304" s="642"/>
      <c r="H304" s="642"/>
      <c r="I304" s="642"/>
      <c r="J304" s="642"/>
      <c r="K304" s="642"/>
      <c r="L304" s="642"/>
      <c r="M304" s="642"/>
      <c r="N304" s="642"/>
      <c r="O304" s="642"/>
      <c r="P304" s="642"/>
      <c r="Q304" s="642"/>
      <c r="R304" s="642"/>
      <c r="S304" s="642"/>
      <c r="T304" s="642"/>
      <c r="U304" s="642"/>
      <c r="V304" s="642"/>
      <c r="W304" s="642"/>
      <c r="X304" s="643"/>
      <c r="Y304" s="587" t="s">
        <v>31</v>
      </c>
      <c r="Z304" s="588"/>
      <c r="AA304" s="588"/>
      <c r="AB304" s="589"/>
      <c r="AC304" s="144"/>
      <c r="AF304" s="120">
        <v>0.25</v>
      </c>
    </row>
    <row r="305" spans="1:46" ht="31.5" customHeight="1" x14ac:dyDescent="0.2">
      <c r="A305" s="641" t="s">
        <v>113</v>
      </c>
      <c r="B305" s="642"/>
      <c r="C305" s="642"/>
      <c r="D305" s="642"/>
      <c r="E305" s="642"/>
      <c r="F305" s="642"/>
      <c r="G305" s="642"/>
      <c r="H305" s="642"/>
      <c r="I305" s="642"/>
      <c r="J305" s="642"/>
      <c r="K305" s="642"/>
      <c r="L305" s="642"/>
      <c r="M305" s="642"/>
      <c r="N305" s="642"/>
      <c r="O305" s="642"/>
      <c r="P305" s="642"/>
      <c r="Q305" s="642"/>
      <c r="R305" s="642"/>
      <c r="S305" s="642"/>
      <c r="T305" s="642"/>
      <c r="U305" s="642"/>
      <c r="V305" s="642"/>
      <c r="W305" s="642"/>
      <c r="X305" s="643"/>
      <c r="Y305" s="587" t="s">
        <v>32</v>
      </c>
      <c r="Z305" s="588"/>
      <c r="AA305" s="588"/>
      <c r="AB305" s="589"/>
      <c r="AC305" s="144"/>
      <c r="AF305" s="120">
        <v>0.5</v>
      </c>
    </row>
    <row r="307" spans="1:46" ht="15" customHeight="1" x14ac:dyDescent="0.2">
      <c r="A307" s="516" t="s">
        <v>103</v>
      </c>
      <c r="B307" s="503"/>
      <c r="C307" s="503"/>
      <c r="D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c r="AC307" s="504"/>
    </row>
    <row r="308" spans="1:46" x14ac:dyDescent="0.2">
      <c r="A308" s="486"/>
      <c r="B308" s="487"/>
      <c r="C308" s="487"/>
      <c r="D308" s="487"/>
      <c r="E308" s="487"/>
      <c r="F308" s="487"/>
      <c r="G308" s="487"/>
      <c r="H308" s="487"/>
      <c r="I308" s="487"/>
      <c r="J308" s="487"/>
      <c r="K308" s="487"/>
      <c r="L308" s="487"/>
      <c r="M308" s="487"/>
      <c r="N308" s="487"/>
      <c r="O308" s="487"/>
      <c r="P308" s="487"/>
      <c r="Q308" s="487"/>
      <c r="R308" s="487"/>
      <c r="S308" s="487"/>
      <c r="T308" s="487"/>
      <c r="U308" s="487"/>
      <c r="V308" s="487"/>
      <c r="W308" s="487"/>
      <c r="X308" s="487"/>
      <c r="Y308" s="487"/>
      <c r="Z308" s="487"/>
      <c r="AA308" s="487"/>
      <c r="AB308" s="487"/>
      <c r="AC308" s="488"/>
      <c r="AT308" s="323">
        <f>A308</f>
        <v>0</v>
      </c>
    </row>
    <row r="311" spans="1:46" ht="15" x14ac:dyDescent="0.25">
      <c r="A311" s="535" t="s">
        <v>75</v>
      </c>
      <c r="B311" s="535"/>
      <c r="C311" s="535"/>
      <c r="D311" s="535"/>
      <c r="E311" s="535"/>
      <c r="F311" s="535"/>
      <c r="G311" s="535"/>
      <c r="H311" s="535"/>
      <c r="I311" s="535"/>
      <c r="J311" s="535"/>
      <c r="K311" s="535"/>
      <c r="L311" s="535"/>
      <c r="M311" s="535"/>
      <c r="N311" s="535"/>
      <c r="O311" s="535"/>
      <c r="P311" s="535"/>
      <c r="Q311" s="535"/>
      <c r="R311" s="535"/>
      <c r="S311" s="535"/>
      <c r="T311" s="535"/>
      <c r="U311" s="535"/>
      <c r="V311" s="535"/>
      <c r="W311" s="535"/>
      <c r="X311" s="535"/>
      <c r="Y311" s="535"/>
      <c r="Z311" s="535"/>
      <c r="AA311" s="535"/>
      <c r="AB311" s="535"/>
      <c r="AC311" s="535"/>
    </row>
    <row r="313" spans="1:46" ht="30.75" customHeight="1" x14ac:dyDescent="0.2">
      <c r="A313" s="641" t="s">
        <v>114</v>
      </c>
      <c r="B313" s="642"/>
      <c r="C313" s="642"/>
      <c r="D313" s="642"/>
      <c r="E313" s="642"/>
      <c r="F313" s="642"/>
      <c r="G313" s="642"/>
      <c r="H313" s="642"/>
      <c r="I313" s="642"/>
      <c r="J313" s="642"/>
      <c r="K313" s="642"/>
      <c r="L313" s="642"/>
      <c r="M313" s="642"/>
      <c r="N313" s="642"/>
      <c r="O313" s="642"/>
      <c r="P313" s="642"/>
      <c r="Q313" s="642"/>
      <c r="R313" s="642"/>
      <c r="S313" s="642"/>
      <c r="T313" s="642"/>
      <c r="U313" s="642"/>
      <c r="V313" s="642"/>
      <c r="W313" s="642"/>
      <c r="X313" s="643"/>
      <c r="Y313" s="587" t="s">
        <v>29</v>
      </c>
      <c r="Z313" s="588"/>
      <c r="AA313" s="588"/>
      <c r="AB313" s="589"/>
      <c r="AC313" s="144"/>
      <c r="AD313" s="6">
        <v>0</v>
      </c>
      <c r="AE313" s="152" t="str">
        <f>IF(AD313=1,AF313,IF(AD313=2,AF314,IF(AD313=3,AF315,IF(AD313=4,AF316,""))))</f>
        <v/>
      </c>
      <c r="AF313" s="120">
        <v>-0.5</v>
      </c>
    </row>
    <row r="314" spans="1:46" ht="29.25" customHeight="1" x14ac:dyDescent="0.2">
      <c r="A314" s="641" t="s">
        <v>115</v>
      </c>
      <c r="B314" s="642"/>
      <c r="C314" s="642"/>
      <c r="D314" s="642"/>
      <c r="E314" s="642"/>
      <c r="F314" s="642"/>
      <c r="G314" s="642"/>
      <c r="H314" s="642"/>
      <c r="I314" s="642"/>
      <c r="J314" s="642"/>
      <c r="K314" s="642"/>
      <c r="L314" s="642"/>
      <c r="M314" s="642"/>
      <c r="N314" s="642"/>
      <c r="O314" s="642"/>
      <c r="P314" s="642"/>
      <c r="Q314" s="642"/>
      <c r="R314" s="642"/>
      <c r="S314" s="642"/>
      <c r="T314" s="642"/>
      <c r="U314" s="642"/>
      <c r="V314" s="642"/>
      <c r="W314" s="642"/>
      <c r="X314" s="643"/>
      <c r="Y314" s="587" t="s">
        <v>30</v>
      </c>
      <c r="Z314" s="588"/>
      <c r="AA314" s="588"/>
      <c r="AB314" s="589"/>
      <c r="AC314" s="144"/>
      <c r="AF314" s="120">
        <v>0</v>
      </c>
    </row>
    <row r="315" spans="1:46" ht="42.75" customHeight="1" x14ac:dyDescent="0.2">
      <c r="A315" s="641" t="s">
        <v>116</v>
      </c>
      <c r="B315" s="642"/>
      <c r="C315" s="642"/>
      <c r="D315" s="642"/>
      <c r="E315" s="642"/>
      <c r="F315" s="642"/>
      <c r="G315" s="642"/>
      <c r="H315" s="642"/>
      <c r="I315" s="642"/>
      <c r="J315" s="642"/>
      <c r="K315" s="642"/>
      <c r="L315" s="642"/>
      <c r="M315" s="642"/>
      <c r="N315" s="642"/>
      <c r="O315" s="642"/>
      <c r="P315" s="642"/>
      <c r="Q315" s="642"/>
      <c r="R315" s="642"/>
      <c r="S315" s="642"/>
      <c r="T315" s="642"/>
      <c r="U315" s="642"/>
      <c r="V315" s="642"/>
      <c r="W315" s="642"/>
      <c r="X315" s="643"/>
      <c r="Y315" s="587" t="s">
        <v>31</v>
      </c>
      <c r="Z315" s="588"/>
      <c r="AA315" s="588"/>
      <c r="AB315" s="589"/>
      <c r="AC315" s="144"/>
      <c r="AF315" s="120">
        <v>0.25</v>
      </c>
    </row>
    <row r="316" spans="1:46" ht="35.25" customHeight="1" x14ac:dyDescent="0.2">
      <c r="A316" s="641" t="s">
        <v>117</v>
      </c>
      <c r="B316" s="642"/>
      <c r="C316" s="642"/>
      <c r="D316" s="642"/>
      <c r="E316" s="642"/>
      <c r="F316" s="642"/>
      <c r="G316" s="642"/>
      <c r="H316" s="642"/>
      <c r="I316" s="642"/>
      <c r="J316" s="642"/>
      <c r="K316" s="642"/>
      <c r="L316" s="642"/>
      <c r="M316" s="642"/>
      <c r="N316" s="642"/>
      <c r="O316" s="642"/>
      <c r="P316" s="642"/>
      <c r="Q316" s="642"/>
      <c r="R316" s="642"/>
      <c r="S316" s="642"/>
      <c r="T316" s="642"/>
      <c r="U316" s="642"/>
      <c r="V316" s="642"/>
      <c r="W316" s="642"/>
      <c r="X316" s="643"/>
      <c r="Y316" s="587" t="s">
        <v>32</v>
      </c>
      <c r="Z316" s="588"/>
      <c r="AA316" s="588"/>
      <c r="AB316" s="589"/>
      <c r="AC316" s="144"/>
      <c r="AF316" s="120">
        <v>0.5</v>
      </c>
    </row>
    <row r="318" spans="1:46" ht="15" customHeight="1" x14ac:dyDescent="0.2">
      <c r="A318" s="516" t="s">
        <v>103</v>
      </c>
      <c r="B318" s="503"/>
      <c r="C318" s="503"/>
      <c r="D318" s="503"/>
      <c r="E318" s="503"/>
      <c r="F318" s="503"/>
      <c r="G318" s="503"/>
      <c r="H318" s="503"/>
      <c r="I318" s="503"/>
      <c r="J318" s="503"/>
      <c r="K318" s="503"/>
      <c r="L318" s="503"/>
      <c r="M318" s="503"/>
      <c r="N318" s="503"/>
      <c r="O318" s="503"/>
      <c r="P318" s="503"/>
      <c r="Q318" s="503"/>
      <c r="R318" s="503"/>
      <c r="S318" s="503"/>
      <c r="T318" s="503"/>
      <c r="U318" s="503"/>
      <c r="V318" s="503"/>
      <c r="W318" s="503"/>
      <c r="X318" s="503"/>
      <c r="Y318" s="503"/>
      <c r="Z318" s="503"/>
      <c r="AA318" s="503"/>
      <c r="AB318" s="503"/>
      <c r="AC318" s="504"/>
    </row>
    <row r="319" spans="1:46" x14ac:dyDescent="0.2">
      <c r="A319" s="486"/>
      <c r="B319" s="487"/>
      <c r="C319" s="487"/>
      <c r="D319" s="487"/>
      <c r="E319" s="487"/>
      <c r="F319" s="487"/>
      <c r="G319" s="487"/>
      <c r="H319" s="487"/>
      <c r="I319" s="487"/>
      <c r="J319" s="487"/>
      <c r="K319" s="487"/>
      <c r="L319" s="487"/>
      <c r="M319" s="487"/>
      <c r="N319" s="487"/>
      <c r="O319" s="487"/>
      <c r="P319" s="487"/>
      <c r="Q319" s="487"/>
      <c r="R319" s="487"/>
      <c r="S319" s="487"/>
      <c r="T319" s="487"/>
      <c r="U319" s="487"/>
      <c r="V319" s="487"/>
      <c r="W319" s="487"/>
      <c r="X319" s="487"/>
      <c r="Y319" s="487"/>
      <c r="Z319" s="487"/>
      <c r="AA319" s="487"/>
      <c r="AB319" s="487"/>
      <c r="AC319" s="488"/>
      <c r="AT319" s="323">
        <f>A319</f>
        <v>0</v>
      </c>
    </row>
    <row r="321" spans="1:63" ht="45" customHeight="1" x14ac:dyDescent="0.2">
      <c r="A321" s="568" t="s">
        <v>301</v>
      </c>
      <c r="B321" s="569"/>
      <c r="C321" s="718" t="s">
        <v>302</v>
      </c>
      <c r="D321" s="718"/>
      <c r="E321" s="718"/>
      <c r="F321" s="718"/>
      <c r="G321" s="718"/>
      <c r="H321" s="718"/>
      <c r="I321" s="718"/>
      <c r="J321" s="718"/>
      <c r="K321" s="718"/>
      <c r="L321" s="718"/>
      <c r="M321" s="718"/>
      <c r="N321" s="718"/>
      <c r="O321" s="718"/>
      <c r="P321" s="718"/>
      <c r="Q321" s="718"/>
      <c r="R321" s="718"/>
      <c r="S321" s="718"/>
      <c r="T321" s="718"/>
      <c r="U321" s="718"/>
      <c r="V321" s="718"/>
      <c r="W321" s="718"/>
      <c r="X321" s="718"/>
      <c r="Y321" s="718"/>
      <c r="Z321" s="718"/>
      <c r="AA321" s="718"/>
      <c r="AB321" s="718"/>
      <c r="AC321" s="719"/>
    </row>
    <row r="322" spans="1:63" ht="14.25" customHeight="1" x14ac:dyDescent="0.2">
      <c r="A322" s="345"/>
      <c r="B322" s="345"/>
      <c r="C322" s="350"/>
      <c r="D322" s="350"/>
      <c r="E322" s="350"/>
      <c r="F322" s="350"/>
      <c r="G322" s="350"/>
      <c r="H322" s="350"/>
      <c r="I322" s="350"/>
      <c r="J322" s="350"/>
      <c r="K322" s="350"/>
      <c r="L322" s="350"/>
      <c r="M322" s="350"/>
      <c r="N322" s="350"/>
      <c r="O322" s="350"/>
      <c r="P322" s="350"/>
      <c r="Q322" s="350"/>
      <c r="R322" s="350"/>
      <c r="S322" s="350"/>
      <c r="T322" s="350"/>
      <c r="U322" s="350"/>
      <c r="V322" s="350"/>
      <c r="W322" s="350"/>
      <c r="X322" s="350"/>
      <c r="Y322" s="350"/>
      <c r="Z322" s="350"/>
      <c r="AA322" s="350"/>
      <c r="AB322" s="350"/>
      <c r="AC322" s="350"/>
    </row>
    <row r="324" spans="1:63" ht="15" x14ac:dyDescent="0.25">
      <c r="A324" s="151" t="s">
        <v>238</v>
      </c>
      <c r="B324" s="151" t="s">
        <v>239</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row>
    <row r="326" spans="1:63" ht="15" x14ac:dyDescent="0.25">
      <c r="A326" s="722" t="s">
        <v>76</v>
      </c>
      <c r="B326" s="722"/>
      <c r="C326" s="722"/>
      <c r="D326" s="722"/>
      <c r="E326" s="722"/>
      <c r="F326" s="722"/>
      <c r="G326" s="722"/>
      <c r="H326" s="722"/>
      <c r="I326" s="722"/>
      <c r="J326" s="722"/>
      <c r="K326" s="722"/>
      <c r="L326" s="722"/>
      <c r="M326" s="722"/>
      <c r="N326" s="722"/>
      <c r="O326" s="722"/>
      <c r="P326" s="722"/>
      <c r="Q326" s="722"/>
      <c r="R326" s="722"/>
      <c r="S326" s="722"/>
      <c r="T326" s="722"/>
      <c r="U326" s="722"/>
      <c r="V326" s="722"/>
      <c r="W326" s="722"/>
      <c r="X326" s="722"/>
      <c r="Y326" s="722"/>
      <c r="Z326" s="722"/>
      <c r="AA326" s="722"/>
      <c r="AB326" s="722"/>
      <c r="AC326" s="722"/>
      <c r="BK326" s="375"/>
    </row>
    <row r="327" spans="1:63" ht="19.5" customHeight="1" x14ac:dyDescent="0.2">
      <c r="A327" s="645" t="s">
        <v>35</v>
      </c>
      <c r="B327" s="524"/>
      <c r="C327" s="524"/>
      <c r="D327" s="524"/>
      <c r="E327" s="524"/>
      <c r="F327" s="524"/>
      <c r="G327" s="524"/>
      <c r="H327" s="524"/>
      <c r="I327" s="524"/>
      <c r="J327" s="524"/>
      <c r="K327" s="524"/>
      <c r="L327" s="524"/>
      <c r="M327" s="524"/>
      <c r="N327" s="524"/>
      <c r="O327" s="524"/>
      <c r="P327" s="524"/>
      <c r="Q327" s="524"/>
      <c r="R327" s="524"/>
      <c r="S327" s="524"/>
      <c r="T327" s="524"/>
      <c r="U327" s="524"/>
      <c r="V327" s="524"/>
      <c r="W327" s="524"/>
      <c r="X327" s="524"/>
      <c r="Y327" s="525"/>
      <c r="Z327" s="747"/>
      <c r="AA327" s="747"/>
      <c r="AB327" s="747"/>
      <c r="AC327" s="747"/>
      <c r="AG327" s="153"/>
    </row>
    <row r="328" spans="1:63" ht="19.5" customHeight="1" x14ac:dyDescent="0.2">
      <c r="A328" s="645" t="s">
        <v>72</v>
      </c>
      <c r="B328" s="524"/>
      <c r="C328" s="524"/>
      <c r="D328" s="524"/>
      <c r="E328" s="524"/>
      <c r="F328" s="524"/>
      <c r="G328" s="524"/>
      <c r="H328" s="524"/>
      <c r="I328" s="524"/>
      <c r="J328" s="524"/>
      <c r="K328" s="524"/>
      <c r="L328" s="524"/>
      <c r="M328" s="524"/>
      <c r="N328" s="524"/>
      <c r="O328" s="524"/>
      <c r="P328" s="524"/>
      <c r="Q328" s="524"/>
      <c r="R328" s="524"/>
      <c r="S328" s="524"/>
      <c r="T328" s="524"/>
      <c r="U328" s="524"/>
      <c r="V328" s="524"/>
      <c r="W328" s="524"/>
      <c r="X328" s="524"/>
      <c r="Y328" s="525"/>
      <c r="Z328" s="747"/>
      <c r="AA328" s="747"/>
      <c r="AB328" s="747"/>
      <c r="AC328" s="747"/>
      <c r="AD328" s="208"/>
      <c r="AG328" s="153"/>
      <c r="AH328" s="153"/>
    </row>
    <row r="329" spans="1:63" ht="19.5" customHeight="1" x14ac:dyDescent="0.2">
      <c r="A329" s="645" t="s">
        <v>36</v>
      </c>
      <c r="B329" s="524"/>
      <c r="C329" s="524"/>
      <c r="D329" s="524"/>
      <c r="E329" s="524"/>
      <c r="F329" s="524"/>
      <c r="G329" s="524"/>
      <c r="H329" s="524"/>
      <c r="I329" s="524"/>
      <c r="J329" s="524"/>
      <c r="K329" s="524"/>
      <c r="L329" s="524"/>
      <c r="M329" s="524"/>
      <c r="N329" s="524"/>
      <c r="O329" s="524"/>
      <c r="P329" s="524"/>
      <c r="Q329" s="524"/>
      <c r="R329" s="524"/>
      <c r="S329" s="524"/>
      <c r="T329" s="524"/>
      <c r="U329" s="524"/>
      <c r="V329" s="524"/>
      <c r="W329" s="524"/>
      <c r="X329" s="524"/>
      <c r="Y329" s="525"/>
      <c r="Z329" s="782">
        <f>Z328-Z327</f>
        <v>0</v>
      </c>
      <c r="AA329" s="782"/>
      <c r="AB329" s="782"/>
      <c r="AC329" s="782"/>
      <c r="AD329" s="208"/>
      <c r="AG329" s="153"/>
      <c r="AH329" s="153"/>
    </row>
    <row r="330" spans="1:63" x14ac:dyDescent="0.2">
      <c r="AE330" s="120" t="s">
        <v>264</v>
      </c>
      <c r="AG330" s="281" t="s">
        <v>269</v>
      </c>
    </row>
    <row r="331" spans="1:63" ht="73.5" customHeight="1" x14ac:dyDescent="0.2">
      <c r="A331" s="734" t="s">
        <v>43</v>
      </c>
      <c r="B331" s="735"/>
      <c r="C331" s="735"/>
      <c r="D331" s="735"/>
      <c r="E331" s="735"/>
      <c r="F331" s="735"/>
      <c r="G331" s="735"/>
      <c r="H331" s="735"/>
      <c r="I331" s="735"/>
      <c r="J331" s="735"/>
      <c r="K331" s="735"/>
      <c r="L331" s="735"/>
      <c r="M331" s="735"/>
      <c r="N331" s="735"/>
      <c r="O331" s="735"/>
      <c r="P331" s="735"/>
      <c r="Q331" s="735"/>
      <c r="R331" s="735"/>
      <c r="S331" s="735"/>
      <c r="T331" s="735"/>
      <c r="U331" s="735"/>
      <c r="V331" s="735"/>
      <c r="W331" s="735"/>
      <c r="X331" s="735"/>
      <c r="Y331" s="735"/>
      <c r="Z331" s="735"/>
      <c r="AA331" s="736" t="s">
        <v>37</v>
      </c>
      <c r="AB331" s="736"/>
      <c r="AC331" s="737"/>
      <c r="AE331" s="152" t="str">
        <f>IF(AE332="","",IF(AND(Z329&gt;0, Z329&gt;=AH331),AG331,IF(AND(Z329&gt;0, Z329&lt;AH331), AG332,IF(Z329=AH333,AG333,IF(AND(Z329&lt;AH333, Z329&gt;AH334), AG334, IF(AND(Z329&lt;AH333, Z329&lt;=AH334),AG335,""))))))</f>
        <v/>
      </c>
      <c r="AF331" s="149" t="s">
        <v>267</v>
      </c>
      <c r="AG331" s="120">
        <v>-1</v>
      </c>
      <c r="AH331" s="153">
        <v>1000</v>
      </c>
      <c r="BK331" s="375"/>
    </row>
    <row r="332" spans="1:63" ht="33" customHeight="1" x14ac:dyDescent="0.2">
      <c r="A332" s="738" t="s">
        <v>95</v>
      </c>
      <c r="B332" s="739"/>
      <c r="C332" s="739"/>
      <c r="D332" s="739"/>
      <c r="E332" s="739"/>
      <c r="F332" s="739"/>
      <c r="G332" s="739"/>
      <c r="H332" s="739"/>
      <c r="I332" s="739"/>
      <c r="J332" s="739"/>
      <c r="K332" s="739"/>
      <c r="L332" s="739"/>
      <c r="M332" s="739"/>
      <c r="N332" s="739"/>
      <c r="O332" s="739"/>
      <c r="P332" s="739"/>
      <c r="Q332" s="739"/>
      <c r="R332" s="739"/>
      <c r="S332" s="739"/>
      <c r="T332" s="739"/>
      <c r="U332" s="739"/>
      <c r="V332" s="739"/>
      <c r="W332" s="739"/>
      <c r="X332" s="739"/>
      <c r="Y332" s="739"/>
      <c r="Z332" s="739"/>
      <c r="AA332" s="740" t="s">
        <v>38</v>
      </c>
      <c r="AB332" s="740"/>
      <c r="AC332" s="741"/>
      <c r="AE332" s="280" t="str">
        <f>IF(AND(Z328="",Z327=""),"",Z329)</f>
        <v/>
      </c>
      <c r="AF332" s="150" t="s">
        <v>268</v>
      </c>
      <c r="AG332" s="120">
        <v>-0.5</v>
      </c>
      <c r="AH332" s="153"/>
    </row>
    <row r="333" spans="1:63" ht="18" customHeight="1" x14ac:dyDescent="0.2">
      <c r="A333" s="761" t="s">
        <v>218</v>
      </c>
      <c r="B333" s="762"/>
      <c r="C333" s="762"/>
      <c r="D333" s="762"/>
      <c r="E333" s="762"/>
      <c r="F333" s="762"/>
      <c r="G333" s="762"/>
      <c r="H333" s="762"/>
      <c r="I333" s="762"/>
      <c r="J333" s="762"/>
      <c r="K333" s="762"/>
      <c r="L333" s="762"/>
      <c r="M333" s="762"/>
      <c r="N333" s="762"/>
      <c r="O333" s="762"/>
      <c r="P333" s="762"/>
      <c r="Q333" s="762"/>
      <c r="R333" s="762"/>
      <c r="S333" s="762"/>
      <c r="T333" s="762"/>
      <c r="U333" s="762"/>
      <c r="V333" s="762"/>
      <c r="W333" s="762"/>
      <c r="X333" s="762"/>
      <c r="Y333" s="762"/>
      <c r="Z333" s="762"/>
      <c r="AA333" s="740" t="s">
        <v>39</v>
      </c>
      <c r="AB333" s="740"/>
      <c r="AC333" s="741"/>
      <c r="AG333" s="120">
        <v>0</v>
      </c>
      <c r="AH333" s="153">
        <v>0</v>
      </c>
    </row>
    <row r="334" spans="1:63" ht="15.75" customHeight="1" x14ac:dyDescent="0.2">
      <c r="A334" s="738" t="s">
        <v>42</v>
      </c>
      <c r="B334" s="739"/>
      <c r="C334" s="739"/>
      <c r="D334" s="739"/>
      <c r="E334" s="739"/>
      <c r="F334" s="739"/>
      <c r="G334" s="739"/>
      <c r="H334" s="739"/>
      <c r="I334" s="739"/>
      <c r="J334" s="739"/>
      <c r="K334" s="739"/>
      <c r="L334" s="739"/>
      <c r="M334" s="739"/>
      <c r="N334" s="739"/>
      <c r="O334" s="739"/>
      <c r="P334" s="739"/>
      <c r="Q334" s="739"/>
      <c r="R334" s="739"/>
      <c r="S334" s="739"/>
      <c r="T334" s="739"/>
      <c r="U334" s="739"/>
      <c r="V334" s="739"/>
      <c r="W334" s="739"/>
      <c r="X334" s="739"/>
      <c r="Y334" s="739"/>
      <c r="Z334" s="739"/>
      <c r="AA334" s="742"/>
      <c r="AB334" s="742"/>
      <c r="AC334" s="743"/>
      <c r="AG334" s="120">
        <v>0.5</v>
      </c>
      <c r="AH334" s="153">
        <v>-1000</v>
      </c>
    </row>
    <row r="335" spans="1:63" ht="32.25" customHeight="1" x14ac:dyDescent="0.2">
      <c r="A335" s="745" t="s">
        <v>96</v>
      </c>
      <c r="B335" s="746"/>
      <c r="C335" s="746"/>
      <c r="D335" s="746"/>
      <c r="E335" s="746"/>
      <c r="F335" s="746"/>
      <c r="G335" s="746"/>
      <c r="H335" s="746"/>
      <c r="I335" s="746"/>
      <c r="J335" s="746"/>
      <c r="K335" s="746"/>
      <c r="L335" s="746"/>
      <c r="M335" s="746"/>
      <c r="N335" s="746"/>
      <c r="O335" s="746"/>
      <c r="P335" s="746"/>
      <c r="Q335" s="746"/>
      <c r="R335" s="746"/>
      <c r="S335" s="746"/>
      <c r="T335" s="746"/>
      <c r="U335" s="746"/>
      <c r="V335" s="746"/>
      <c r="W335" s="746"/>
      <c r="X335" s="746"/>
      <c r="Y335" s="746"/>
      <c r="Z335" s="746"/>
      <c r="AA335" s="724" t="s">
        <v>40</v>
      </c>
      <c r="AB335" s="724"/>
      <c r="AC335" s="725"/>
      <c r="AG335" s="120">
        <v>1</v>
      </c>
      <c r="AH335" s="153"/>
    </row>
    <row r="337" spans="1:68" ht="15" x14ac:dyDescent="0.2">
      <c r="A337" s="516" t="s">
        <v>103</v>
      </c>
      <c r="B337" s="503"/>
      <c r="C337" s="503"/>
      <c r="D337" s="503"/>
      <c r="E337" s="503"/>
      <c r="F337" s="503"/>
      <c r="G337" s="503"/>
      <c r="H337" s="503"/>
      <c r="I337" s="503"/>
      <c r="J337" s="503"/>
      <c r="K337" s="503"/>
      <c r="L337" s="503"/>
      <c r="M337" s="503"/>
      <c r="N337" s="503"/>
      <c r="O337" s="503"/>
      <c r="P337" s="503"/>
      <c r="Q337" s="503"/>
      <c r="R337" s="503"/>
      <c r="S337" s="503"/>
      <c r="T337" s="503"/>
      <c r="U337" s="503"/>
      <c r="V337" s="503"/>
      <c r="W337" s="503"/>
      <c r="X337" s="503"/>
      <c r="Y337" s="503"/>
      <c r="Z337" s="503"/>
      <c r="AA337" s="503"/>
      <c r="AB337" s="503"/>
      <c r="AC337" s="504"/>
    </row>
    <row r="338" spans="1:68" x14ac:dyDescent="0.2">
      <c r="A338" s="486"/>
      <c r="B338" s="487"/>
      <c r="C338" s="487"/>
      <c r="D338" s="487"/>
      <c r="E338" s="487"/>
      <c r="F338" s="487"/>
      <c r="G338" s="487"/>
      <c r="H338" s="487"/>
      <c r="I338" s="487"/>
      <c r="J338" s="487"/>
      <c r="K338" s="487"/>
      <c r="L338" s="487"/>
      <c r="M338" s="487"/>
      <c r="N338" s="487"/>
      <c r="O338" s="487"/>
      <c r="P338" s="487"/>
      <c r="Q338" s="487"/>
      <c r="R338" s="487"/>
      <c r="S338" s="487"/>
      <c r="T338" s="487"/>
      <c r="U338" s="487"/>
      <c r="V338" s="487"/>
      <c r="W338" s="487"/>
      <c r="X338" s="487"/>
      <c r="Y338" s="487"/>
      <c r="Z338" s="487"/>
      <c r="AA338" s="487"/>
      <c r="AB338" s="487"/>
      <c r="AC338" s="488"/>
      <c r="AT338" s="323">
        <f>A338</f>
        <v>0</v>
      </c>
    </row>
    <row r="339" spans="1:68" ht="13.5" customHeight="1" x14ac:dyDescent="0.2">
      <c r="AC339" s="120"/>
    </row>
    <row r="340" spans="1:68" ht="45" customHeight="1" x14ac:dyDescent="0.2">
      <c r="A340" s="568" t="s">
        <v>301</v>
      </c>
      <c r="B340" s="569"/>
      <c r="C340" s="570" t="s">
        <v>303</v>
      </c>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1"/>
    </row>
    <row r="341" spans="1:68" ht="15.75" customHeight="1" x14ac:dyDescent="0.2">
      <c r="A341" s="345"/>
      <c r="B341" s="345"/>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row>
    <row r="342" spans="1:68" x14ac:dyDescent="0.2">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5"/>
    </row>
    <row r="343" spans="1:68" ht="16.5" x14ac:dyDescent="0.3">
      <c r="A343" s="151" t="s">
        <v>237</v>
      </c>
      <c r="B343" s="151" t="s">
        <v>331</v>
      </c>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row>
    <row r="344" spans="1:68" x14ac:dyDescent="0.2">
      <c r="Q344" s="156"/>
    </row>
    <row r="345" spans="1:68" ht="20.25" customHeight="1" x14ac:dyDescent="0.25">
      <c r="A345" s="572" t="s">
        <v>78</v>
      </c>
      <c r="B345" s="572"/>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BK345" s="375"/>
      <c r="BL345" s="375"/>
      <c r="BM345" s="375"/>
      <c r="BN345" s="375"/>
      <c r="BO345" s="375"/>
      <c r="BP345" s="375"/>
    </row>
    <row r="346" spans="1:68" ht="27.75" customHeight="1" x14ac:dyDescent="0.2">
      <c r="A346" s="641" t="s">
        <v>118</v>
      </c>
      <c r="B346" s="642"/>
      <c r="C346" s="642"/>
      <c r="D346" s="642"/>
      <c r="E346" s="642"/>
      <c r="F346" s="642"/>
      <c r="G346" s="642"/>
      <c r="H346" s="642"/>
      <c r="I346" s="642"/>
      <c r="J346" s="642"/>
      <c r="K346" s="642"/>
      <c r="L346" s="642"/>
      <c r="M346" s="642"/>
      <c r="N346" s="642"/>
      <c r="O346" s="642"/>
      <c r="P346" s="642"/>
      <c r="Q346" s="642"/>
      <c r="R346" s="642"/>
      <c r="S346" s="642"/>
      <c r="T346" s="642"/>
      <c r="U346" s="642"/>
      <c r="V346" s="642"/>
      <c r="W346" s="642"/>
      <c r="X346" s="643"/>
      <c r="Y346" s="744" t="s">
        <v>44</v>
      </c>
      <c r="Z346" s="563"/>
      <c r="AA346" s="563"/>
      <c r="AB346" s="564"/>
      <c r="AC346" s="144"/>
      <c r="AD346" s="6">
        <v>0</v>
      </c>
      <c r="AE346" s="152" t="str">
        <f>IF(AD346=1,AF346,IF(AD346=2,AF347,IF(AD346=3,AF348,IF(AD346=4,AF349,""))))</f>
        <v/>
      </c>
      <c r="AF346" s="120">
        <v>-1</v>
      </c>
    </row>
    <row r="347" spans="1:68" ht="30" customHeight="1" x14ac:dyDescent="0.2">
      <c r="A347" s="641" t="s">
        <v>119</v>
      </c>
      <c r="B347" s="642"/>
      <c r="C347" s="642"/>
      <c r="D347" s="642"/>
      <c r="E347" s="642"/>
      <c r="F347" s="642"/>
      <c r="G347" s="642"/>
      <c r="H347" s="642"/>
      <c r="I347" s="642"/>
      <c r="J347" s="642"/>
      <c r="K347" s="642"/>
      <c r="L347" s="642"/>
      <c r="M347" s="642"/>
      <c r="N347" s="642"/>
      <c r="O347" s="642"/>
      <c r="P347" s="642"/>
      <c r="Q347" s="642"/>
      <c r="R347" s="642"/>
      <c r="S347" s="642"/>
      <c r="T347" s="642"/>
      <c r="U347" s="642"/>
      <c r="V347" s="642"/>
      <c r="W347" s="642"/>
      <c r="X347" s="643"/>
      <c r="Y347" s="744" t="s">
        <v>30</v>
      </c>
      <c r="Z347" s="563"/>
      <c r="AA347" s="563"/>
      <c r="AB347" s="564"/>
      <c r="AC347" s="144"/>
      <c r="AF347" s="120">
        <v>0</v>
      </c>
    </row>
    <row r="348" spans="1:68" ht="30.75" customHeight="1" x14ac:dyDescent="0.2">
      <c r="A348" s="641" t="s">
        <v>120</v>
      </c>
      <c r="B348" s="642"/>
      <c r="C348" s="642"/>
      <c r="D348" s="642"/>
      <c r="E348" s="642"/>
      <c r="F348" s="642"/>
      <c r="G348" s="642"/>
      <c r="H348" s="642"/>
      <c r="I348" s="642"/>
      <c r="J348" s="642"/>
      <c r="K348" s="642"/>
      <c r="L348" s="642"/>
      <c r="M348" s="642"/>
      <c r="N348" s="642"/>
      <c r="O348" s="642"/>
      <c r="P348" s="642"/>
      <c r="Q348" s="642"/>
      <c r="R348" s="642"/>
      <c r="S348" s="642"/>
      <c r="T348" s="642"/>
      <c r="U348" s="642"/>
      <c r="V348" s="642"/>
      <c r="W348" s="642"/>
      <c r="X348" s="643"/>
      <c r="Y348" s="744" t="s">
        <v>32</v>
      </c>
      <c r="Z348" s="563"/>
      <c r="AA348" s="563"/>
      <c r="AB348" s="564"/>
      <c r="AC348" s="144"/>
      <c r="AF348" s="120">
        <v>0.5</v>
      </c>
    </row>
    <row r="349" spans="1:68" ht="32.25" customHeight="1" x14ac:dyDescent="0.2">
      <c r="A349" s="641" t="s">
        <v>121</v>
      </c>
      <c r="B349" s="642"/>
      <c r="C349" s="642"/>
      <c r="D349" s="642"/>
      <c r="E349" s="642"/>
      <c r="F349" s="642"/>
      <c r="G349" s="642"/>
      <c r="H349" s="642"/>
      <c r="I349" s="642"/>
      <c r="J349" s="642"/>
      <c r="K349" s="642"/>
      <c r="L349" s="642"/>
      <c r="M349" s="642"/>
      <c r="N349" s="642"/>
      <c r="O349" s="642"/>
      <c r="P349" s="642"/>
      <c r="Q349" s="642"/>
      <c r="R349" s="642"/>
      <c r="S349" s="642"/>
      <c r="T349" s="642"/>
      <c r="U349" s="642"/>
      <c r="V349" s="642"/>
      <c r="W349" s="642"/>
      <c r="X349" s="643"/>
      <c r="Y349" s="744" t="s">
        <v>45</v>
      </c>
      <c r="Z349" s="563"/>
      <c r="AA349" s="563"/>
      <c r="AB349" s="564"/>
      <c r="AC349" s="144"/>
      <c r="AF349" s="120">
        <v>1</v>
      </c>
    </row>
    <row r="351" spans="1:68" ht="15" customHeight="1" x14ac:dyDescent="0.2">
      <c r="A351" s="516" t="s">
        <v>103</v>
      </c>
      <c r="B351" s="503"/>
      <c r="C351" s="503"/>
      <c r="D351" s="503"/>
      <c r="E351" s="503"/>
      <c r="F351" s="503"/>
      <c r="G351" s="503"/>
      <c r="H351" s="503"/>
      <c r="I351" s="503"/>
      <c r="J351" s="503"/>
      <c r="K351" s="503"/>
      <c r="L351" s="503"/>
      <c r="M351" s="503"/>
      <c r="N351" s="503"/>
      <c r="O351" s="503"/>
      <c r="P351" s="503"/>
      <c r="Q351" s="503"/>
      <c r="R351" s="503"/>
      <c r="S351" s="503"/>
      <c r="T351" s="503"/>
      <c r="U351" s="503"/>
      <c r="V351" s="503"/>
      <c r="W351" s="503"/>
      <c r="X351" s="503"/>
      <c r="Y351" s="503"/>
      <c r="Z351" s="503"/>
      <c r="AA351" s="503"/>
      <c r="AB351" s="503"/>
      <c r="AC351" s="504"/>
    </row>
    <row r="352" spans="1:68" x14ac:dyDescent="0.2">
      <c r="A352" s="486"/>
      <c r="B352" s="487"/>
      <c r="C352" s="487"/>
      <c r="D352" s="487"/>
      <c r="E352" s="487"/>
      <c r="F352" s="487"/>
      <c r="G352" s="487"/>
      <c r="H352" s="487"/>
      <c r="I352" s="487"/>
      <c r="J352" s="487"/>
      <c r="K352" s="487"/>
      <c r="L352" s="487"/>
      <c r="M352" s="487"/>
      <c r="N352" s="487"/>
      <c r="O352" s="487"/>
      <c r="P352" s="487"/>
      <c r="Q352" s="487"/>
      <c r="R352" s="487"/>
      <c r="S352" s="487"/>
      <c r="T352" s="487"/>
      <c r="U352" s="487"/>
      <c r="V352" s="487"/>
      <c r="W352" s="487"/>
      <c r="X352" s="487"/>
      <c r="Y352" s="487"/>
      <c r="Z352" s="487"/>
      <c r="AA352" s="487"/>
      <c r="AB352" s="487"/>
      <c r="AC352" s="488"/>
      <c r="AT352" s="323">
        <f>A352</f>
        <v>0</v>
      </c>
    </row>
    <row r="353" spans="1:68" ht="14.25" customHeight="1" x14ac:dyDescent="0.2">
      <c r="AC353" s="120"/>
    </row>
    <row r="354" spans="1:68" ht="45" customHeight="1" x14ac:dyDescent="0.2">
      <c r="A354" s="568" t="s">
        <v>301</v>
      </c>
      <c r="B354" s="569"/>
      <c r="C354" s="570" t="s">
        <v>304</v>
      </c>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1"/>
    </row>
    <row r="357" spans="1:68" ht="15" customHeight="1" x14ac:dyDescent="0.25">
      <c r="A357" s="151" t="s">
        <v>236</v>
      </c>
      <c r="B357" s="151" t="s">
        <v>171</v>
      </c>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row>
    <row r="358" spans="1:68" ht="14.25" customHeight="1" x14ac:dyDescent="0.2">
      <c r="Q358" s="156"/>
    </row>
    <row r="359" spans="1:68" ht="36.75" customHeight="1" x14ac:dyDescent="0.2">
      <c r="A359" s="723" t="s">
        <v>79</v>
      </c>
      <c r="B359" s="723"/>
      <c r="C359" s="723"/>
      <c r="D359" s="723"/>
      <c r="E359" s="723"/>
      <c r="F359" s="723"/>
      <c r="G359" s="723"/>
      <c r="H359" s="723"/>
      <c r="I359" s="723"/>
      <c r="J359" s="723"/>
      <c r="K359" s="723"/>
      <c r="L359" s="723"/>
      <c r="M359" s="723"/>
      <c r="N359" s="723"/>
      <c r="O359" s="723"/>
      <c r="P359" s="723"/>
      <c r="Q359" s="723"/>
      <c r="R359" s="723"/>
      <c r="S359" s="723"/>
      <c r="T359" s="723"/>
      <c r="U359" s="723"/>
      <c r="V359" s="723"/>
      <c r="W359" s="723"/>
      <c r="X359" s="723"/>
      <c r="Y359" s="723"/>
      <c r="Z359" s="723"/>
      <c r="AA359" s="723"/>
      <c r="AB359" s="723"/>
      <c r="AC359" s="723"/>
      <c r="BL359" s="375"/>
      <c r="BM359" s="375"/>
      <c r="BN359" s="375"/>
      <c r="BO359" s="375"/>
      <c r="BP359" s="375"/>
    </row>
    <row r="360" spans="1:68" ht="31.5" customHeight="1" x14ac:dyDescent="0.2">
      <c r="A360" s="523" t="s">
        <v>122</v>
      </c>
      <c r="B360" s="524"/>
      <c r="C360" s="524"/>
      <c r="D360" s="524"/>
      <c r="E360" s="524"/>
      <c r="F360" s="524"/>
      <c r="G360" s="524"/>
      <c r="H360" s="524"/>
      <c r="I360" s="524"/>
      <c r="J360" s="524"/>
      <c r="K360" s="524"/>
      <c r="L360" s="524"/>
      <c r="M360" s="524"/>
      <c r="N360" s="524"/>
      <c r="O360" s="524"/>
      <c r="P360" s="524"/>
      <c r="Q360" s="524"/>
      <c r="R360" s="524"/>
      <c r="S360" s="524"/>
      <c r="T360" s="524"/>
      <c r="U360" s="524"/>
      <c r="V360" s="524"/>
      <c r="W360" s="524"/>
      <c r="X360" s="525"/>
      <c r="Y360" s="573" t="s">
        <v>30</v>
      </c>
      <c r="Z360" s="573"/>
      <c r="AA360" s="573"/>
      <c r="AB360" s="573"/>
      <c r="AC360" s="144"/>
      <c r="AD360" s="6">
        <v>0</v>
      </c>
      <c r="AE360" s="152" t="str">
        <f>IF(AD360=1,AF360,IF(AD360=2,AF361,""))</f>
        <v/>
      </c>
      <c r="AF360" s="120">
        <v>0</v>
      </c>
    </row>
    <row r="361" spans="1:68" ht="39" customHeight="1" x14ac:dyDescent="0.2">
      <c r="A361" s="523" t="s">
        <v>123</v>
      </c>
      <c r="B361" s="524"/>
      <c r="C361" s="524"/>
      <c r="D361" s="524"/>
      <c r="E361" s="524"/>
      <c r="F361" s="524"/>
      <c r="G361" s="524"/>
      <c r="H361" s="524"/>
      <c r="I361" s="524"/>
      <c r="J361" s="524"/>
      <c r="K361" s="524"/>
      <c r="L361" s="524"/>
      <c r="M361" s="524"/>
      <c r="N361" s="524"/>
      <c r="O361" s="524"/>
      <c r="P361" s="524"/>
      <c r="Q361" s="524"/>
      <c r="R361" s="524"/>
      <c r="S361" s="524"/>
      <c r="T361" s="524"/>
      <c r="U361" s="524"/>
      <c r="V361" s="524"/>
      <c r="W361" s="524"/>
      <c r="X361" s="525"/>
      <c r="Y361" s="573" t="s">
        <v>45</v>
      </c>
      <c r="Z361" s="573"/>
      <c r="AA361" s="573"/>
      <c r="AB361" s="573"/>
      <c r="AC361" s="144"/>
      <c r="AF361" s="120">
        <v>1</v>
      </c>
    </row>
    <row r="363" spans="1:68" ht="15" x14ac:dyDescent="0.2">
      <c r="A363" s="516" t="s">
        <v>103</v>
      </c>
      <c r="B363" s="503"/>
      <c r="C363" s="503"/>
      <c r="D363" s="503"/>
      <c r="E363" s="503"/>
      <c r="F363" s="503"/>
      <c r="G363" s="503"/>
      <c r="H363" s="503"/>
      <c r="I363" s="503"/>
      <c r="J363" s="503"/>
      <c r="K363" s="503"/>
      <c r="L363" s="503"/>
      <c r="M363" s="503"/>
      <c r="N363" s="503"/>
      <c r="O363" s="503"/>
      <c r="P363" s="503"/>
      <c r="Q363" s="503"/>
      <c r="R363" s="503"/>
      <c r="S363" s="503"/>
      <c r="T363" s="503"/>
      <c r="U363" s="503"/>
      <c r="V363" s="503"/>
      <c r="W363" s="503"/>
      <c r="X363" s="503"/>
      <c r="Y363" s="503"/>
      <c r="Z363" s="503"/>
      <c r="AA363" s="503"/>
      <c r="AB363" s="503"/>
      <c r="AC363" s="504"/>
    </row>
    <row r="364" spans="1:68" x14ac:dyDescent="0.2">
      <c r="A364" s="704"/>
      <c r="B364" s="705"/>
      <c r="C364" s="705"/>
      <c r="D364" s="705"/>
      <c r="E364" s="705"/>
      <c r="F364" s="705"/>
      <c r="G364" s="705"/>
      <c r="H364" s="705"/>
      <c r="I364" s="705"/>
      <c r="J364" s="705"/>
      <c r="K364" s="705"/>
      <c r="L364" s="705"/>
      <c r="M364" s="705"/>
      <c r="N364" s="705"/>
      <c r="O364" s="705"/>
      <c r="P364" s="705"/>
      <c r="Q364" s="705"/>
      <c r="R364" s="705"/>
      <c r="S364" s="705"/>
      <c r="T364" s="705"/>
      <c r="U364" s="705"/>
      <c r="V364" s="705"/>
      <c r="W364" s="705"/>
      <c r="X364" s="705"/>
      <c r="Y364" s="705"/>
      <c r="Z364" s="705"/>
      <c r="AA364" s="705"/>
      <c r="AB364" s="705"/>
      <c r="AC364" s="706"/>
      <c r="AT364" s="323">
        <f>A364</f>
        <v>0</v>
      </c>
    </row>
    <row r="365" spans="1:68" s="157" customFormat="1" ht="14.25" customHeight="1" x14ac:dyDescent="0.2">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63"/>
      <c r="AM365" s="3"/>
      <c r="AN365" s="3"/>
      <c r="AO365" s="3"/>
      <c r="AP365" s="3"/>
      <c r="AT365" s="127"/>
    </row>
    <row r="366" spans="1:68" ht="45" customHeight="1" x14ac:dyDescent="0.2">
      <c r="A366" s="568" t="s">
        <v>301</v>
      </c>
      <c r="B366" s="569"/>
      <c r="C366" s="570" t="s">
        <v>305</v>
      </c>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1"/>
    </row>
    <row r="369" spans="1:46" ht="15" x14ac:dyDescent="0.25">
      <c r="A369" s="151" t="s">
        <v>235</v>
      </c>
      <c r="B369" s="151" t="s">
        <v>172</v>
      </c>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row>
    <row r="371" spans="1:46" ht="30.75" customHeight="1" x14ac:dyDescent="0.2">
      <c r="A371" s="522" t="s">
        <v>100</v>
      </c>
      <c r="B371" s="522"/>
      <c r="C371" s="522"/>
      <c r="D371" s="522"/>
      <c r="E371" s="522"/>
      <c r="F371" s="522"/>
      <c r="G371" s="522"/>
      <c r="H371" s="522"/>
      <c r="I371" s="522"/>
      <c r="J371" s="522"/>
      <c r="K371" s="522"/>
      <c r="L371" s="522"/>
      <c r="M371" s="522"/>
      <c r="N371" s="522"/>
      <c r="O371" s="522"/>
      <c r="P371" s="522"/>
      <c r="Q371" s="522"/>
      <c r="R371" s="522"/>
      <c r="S371" s="522"/>
      <c r="T371" s="522"/>
      <c r="U371" s="522"/>
      <c r="V371" s="522"/>
      <c r="W371" s="522"/>
      <c r="X371" s="522"/>
      <c r="Y371" s="522"/>
      <c r="Z371" s="522"/>
      <c r="AA371" s="522"/>
      <c r="AB371" s="522"/>
      <c r="AC371" s="522"/>
    </row>
    <row r="372" spans="1:46" ht="16.5" customHeight="1" x14ac:dyDescent="0.2">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row>
    <row r="373" spans="1:46" ht="33.75" customHeight="1" x14ac:dyDescent="0.2">
      <c r="A373" s="748" t="s">
        <v>99</v>
      </c>
      <c r="B373" s="748"/>
      <c r="C373" s="748"/>
      <c r="D373" s="748"/>
      <c r="E373" s="748"/>
      <c r="F373" s="748"/>
      <c r="G373" s="748"/>
      <c r="H373" s="748"/>
      <c r="I373" s="748"/>
      <c r="J373" s="748"/>
      <c r="K373" s="748"/>
      <c r="L373" s="748"/>
      <c r="M373" s="748"/>
      <c r="N373" s="748"/>
      <c r="O373" s="748"/>
      <c r="P373" s="748"/>
      <c r="Q373" s="748"/>
      <c r="R373" s="748"/>
      <c r="S373" s="748"/>
      <c r="T373" s="748"/>
      <c r="U373" s="748"/>
      <c r="V373" s="748"/>
      <c r="W373" s="748"/>
      <c r="X373" s="748"/>
      <c r="Y373" s="748"/>
      <c r="Z373" s="748"/>
      <c r="AA373" s="748"/>
      <c r="AB373" s="748"/>
      <c r="AC373" s="159"/>
    </row>
    <row r="374" spans="1:46" ht="45" customHeight="1" x14ac:dyDescent="0.2">
      <c r="A374" s="559" t="s">
        <v>219</v>
      </c>
      <c r="B374" s="560"/>
      <c r="C374" s="560"/>
      <c r="D374" s="560"/>
      <c r="E374" s="560"/>
      <c r="F374" s="560"/>
      <c r="G374" s="560"/>
      <c r="H374" s="560"/>
      <c r="I374" s="560"/>
      <c r="J374" s="560"/>
      <c r="K374" s="560"/>
      <c r="L374" s="560"/>
      <c r="M374" s="560"/>
      <c r="N374" s="560"/>
      <c r="O374" s="560"/>
      <c r="P374" s="560"/>
      <c r="Q374" s="560"/>
      <c r="R374" s="560"/>
      <c r="S374" s="560"/>
      <c r="T374" s="560"/>
      <c r="U374" s="560"/>
      <c r="V374" s="560"/>
      <c r="W374" s="560"/>
      <c r="X374" s="561"/>
      <c r="Y374" s="707" t="s">
        <v>30</v>
      </c>
      <c r="Z374" s="708"/>
      <c r="AA374" s="708"/>
      <c r="AB374" s="709"/>
      <c r="AC374" s="160"/>
      <c r="AD374" s="6">
        <v>0</v>
      </c>
      <c r="AE374" s="152" t="str">
        <f>IF(AD374=1,AF374,IF(AD374=2,AF375,""))</f>
        <v/>
      </c>
      <c r="AF374" s="120">
        <v>0</v>
      </c>
    </row>
    <row r="375" spans="1:46" ht="32.25" customHeight="1" x14ac:dyDescent="0.2">
      <c r="A375" s="726" t="s">
        <v>142</v>
      </c>
      <c r="B375" s="727"/>
      <c r="C375" s="727"/>
      <c r="D375" s="727"/>
      <c r="E375" s="727"/>
      <c r="F375" s="727"/>
      <c r="G375" s="727"/>
      <c r="H375" s="727"/>
      <c r="I375" s="727"/>
      <c r="J375" s="727"/>
      <c r="K375" s="727"/>
      <c r="L375" s="727"/>
      <c r="M375" s="727"/>
      <c r="N375" s="727"/>
      <c r="O375" s="727"/>
      <c r="P375" s="727"/>
      <c r="Q375" s="727"/>
      <c r="R375" s="727"/>
      <c r="S375" s="727"/>
      <c r="T375" s="727"/>
      <c r="U375" s="727"/>
      <c r="V375" s="727"/>
      <c r="W375" s="727"/>
      <c r="X375" s="728"/>
      <c r="Y375" s="710" t="s">
        <v>32</v>
      </c>
      <c r="Z375" s="711"/>
      <c r="AA375" s="711"/>
      <c r="AB375" s="712"/>
      <c r="AC375" s="144"/>
      <c r="AF375" s="120">
        <v>0.5</v>
      </c>
    </row>
    <row r="376" spans="1:46" ht="33" customHeight="1" x14ac:dyDescent="0.2">
      <c r="A376" s="161" t="s">
        <v>97</v>
      </c>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29"/>
    </row>
    <row r="377" spans="1:46" ht="36" customHeight="1" x14ac:dyDescent="0.2">
      <c r="A377" s="757" t="s">
        <v>98</v>
      </c>
      <c r="B377" s="757"/>
      <c r="C377" s="757"/>
      <c r="D377" s="757"/>
      <c r="E377" s="757"/>
      <c r="F377" s="757"/>
      <c r="G377" s="757"/>
      <c r="H377" s="757"/>
      <c r="I377" s="757"/>
      <c r="J377" s="757"/>
      <c r="K377" s="757"/>
      <c r="L377" s="757"/>
      <c r="M377" s="757"/>
      <c r="N377" s="757"/>
      <c r="O377" s="757"/>
      <c r="P377" s="757"/>
      <c r="Q377" s="757"/>
      <c r="R377" s="757"/>
      <c r="S377" s="757"/>
      <c r="T377" s="757"/>
      <c r="U377" s="757"/>
      <c r="V377" s="757"/>
      <c r="W377" s="757"/>
      <c r="X377" s="757"/>
      <c r="Y377" s="757"/>
      <c r="Z377" s="757"/>
      <c r="AA377" s="757"/>
      <c r="AB377" s="757"/>
      <c r="AC377" s="129"/>
    </row>
    <row r="378" spans="1:46" ht="47.25" customHeight="1" x14ac:dyDescent="0.2">
      <c r="A378" s="697" t="s">
        <v>124</v>
      </c>
      <c r="B378" s="697"/>
      <c r="C378" s="697"/>
      <c r="D378" s="697"/>
      <c r="E378" s="697"/>
      <c r="F378" s="697"/>
      <c r="G378" s="697"/>
      <c r="H378" s="697"/>
      <c r="I378" s="697"/>
      <c r="J378" s="697"/>
      <c r="K378" s="697"/>
      <c r="L378" s="697"/>
      <c r="M378" s="697"/>
      <c r="N378" s="697"/>
      <c r="O378" s="697"/>
      <c r="P378" s="697"/>
      <c r="Q378" s="697"/>
      <c r="R378" s="697"/>
      <c r="S378" s="697"/>
      <c r="T378" s="697"/>
      <c r="U378" s="697"/>
      <c r="V378" s="697"/>
      <c r="W378" s="697"/>
      <c r="X378" s="697"/>
      <c r="Y378" s="696" t="s">
        <v>30</v>
      </c>
      <c r="Z378" s="696"/>
      <c r="AA378" s="696"/>
      <c r="AB378" s="696"/>
      <c r="AC378" s="144"/>
      <c r="AE378" s="152" t="str">
        <f>IF(AD374=3,AF374,IF(AD374=4,AF375,""))</f>
        <v/>
      </c>
    </row>
    <row r="379" spans="1:46" ht="33.75" customHeight="1" x14ac:dyDescent="0.2">
      <c r="A379" s="697" t="s">
        <v>143</v>
      </c>
      <c r="B379" s="697"/>
      <c r="C379" s="697"/>
      <c r="D379" s="697"/>
      <c r="E379" s="697"/>
      <c r="F379" s="697"/>
      <c r="G379" s="697"/>
      <c r="H379" s="697"/>
      <c r="I379" s="697"/>
      <c r="J379" s="697"/>
      <c r="K379" s="697"/>
      <c r="L379" s="697"/>
      <c r="M379" s="697"/>
      <c r="N379" s="697"/>
      <c r="O379" s="697"/>
      <c r="P379" s="697"/>
      <c r="Q379" s="697"/>
      <c r="R379" s="697"/>
      <c r="S379" s="697"/>
      <c r="T379" s="697"/>
      <c r="U379" s="697"/>
      <c r="V379" s="697"/>
      <c r="W379" s="697"/>
      <c r="X379" s="697"/>
      <c r="Y379" s="696" t="s">
        <v>32</v>
      </c>
      <c r="Z379" s="696"/>
      <c r="AA379" s="696"/>
      <c r="AB379" s="696"/>
      <c r="AC379" s="144"/>
    </row>
    <row r="381" spans="1:46" ht="15" customHeight="1" x14ac:dyDescent="0.2">
      <c r="A381" s="516" t="s">
        <v>103</v>
      </c>
      <c r="B381" s="503"/>
      <c r="C381" s="503"/>
      <c r="D381" s="503"/>
      <c r="E381" s="503"/>
      <c r="F381" s="503"/>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4"/>
    </row>
    <row r="382" spans="1:46" x14ac:dyDescent="0.2">
      <c r="A382" s="486"/>
      <c r="B382" s="487"/>
      <c r="C382" s="487"/>
      <c r="D382" s="487"/>
      <c r="E382" s="487"/>
      <c r="F382" s="487"/>
      <c r="G382" s="487"/>
      <c r="H382" s="487"/>
      <c r="I382" s="487"/>
      <c r="J382" s="487"/>
      <c r="K382" s="487"/>
      <c r="L382" s="487"/>
      <c r="M382" s="487"/>
      <c r="N382" s="487"/>
      <c r="O382" s="487"/>
      <c r="P382" s="487"/>
      <c r="Q382" s="487"/>
      <c r="R382" s="487"/>
      <c r="S382" s="487"/>
      <c r="T382" s="487"/>
      <c r="U382" s="487"/>
      <c r="V382" s="487"/>
      <c r="W382" s="487"/>
      <c r="X382" s="487"/>
      <c r="Y382" s="487"/>
      <c r="Z382" s="487"/>
      <c r="AA382" s="487"/>
      <c r="AB382" s="487"/>
      <c r="AC382" s="488"/>
      <c r="AT382" s="323">
        <f>A382</f>
        <v>0</v>
      </c>
    </row>
    <row r="385" spans="1:46" ht="15" customHeight="1" x14ac:dyDescent="0.25">
      <c r="A385" s="572" t="s">
        <v>80</v>
      </c>
      <c r="B385" s="572"/>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row>
    <row r="386" spans="1:46" ht="33" customHeight="1" x14ac:dyDescent="0.2">
      <c r="A386" s="641" t="s">
        <v>125</v>
      </c>
      <c r="B386" s="642"/>
      <c r="C386" s="642"/>
      <c r="D386" s="642"/>
      <c r="E386" s="642"/>
      <c r="F386" s="642"/>
      <c r="G386" s="642"/>
      <c r="H386" s="642"/>
      <c r="I386" s="642"/>
      <c r="J386" s="642"/>
      <c r="K386" s="642"/>
      <c r="L386" s="642"/>
      <c r="M386" s="642"/>
      <c r="N386" s="642"/>
      <c r="O386" s="642"/>
      <c r="P386" s="642"/>
      <c r="Q386" s="642"/>
      <c r="R386" s="642"/>
      <c r="S386" s="642"/>
      <c r="T386" s="642"/>
      <c r="U386" s="642"/>
      <c r="V386" s="642"/>
      <c r="W386" s="642"/>
      <c r="X386" s="642"/>
      <c r="Y386" s="562" t="s">
        <v>29</v>
      </c>
      <c r="Z386" s="563"/>
      <c r="AA386" s="563"/>
      <c r="AB386" s="564"/>
      <c r="AC386" s="144"/>
      <c r="AD386" s="6">
        <v>0</v>
      </c>
      <c r="AE386" s="152" t="str">
        <f>IF(AD386=1,AF386,IF(AD386=2,AF387,IF(AD386=3,AF388,IF(AD386=4,AF389,""))))</f>
        <v/>
      </c>
      <c r="AF386" s="120">
        <v>-0.5</v>
      </c>
    </row>
    <row r="387" spans="1:46" ht="20.25" customHeight="1" x14ac:dyDescent="0.2">
      <c r="A387" s="641" t="s">
        <v>126</v>
      </c>
      <c r="B387" s="642"/>
      <c r="C387" s="642"/>
      <c r="D387" s="642"/>
      <c r="E387" s="642"/>
      <c r="F387" s="642"/>
      <c r="G387" s="642"/>
      <c r="H387" s="642"/>
      <c r="I387" s="642"/>
      <c r="J387" s="642"/>
      <c r="K387" s="642"/>
      <c r="L387" s="642"/>
      <c r="M387" s="642"/>
      <c r="N387" s="642"/>
      <c r="O387" s="642"/>
      <c r="P387" s="642"/>
      <c r="Q387" s="642"/>
      <c r="R387" s="642"/>
      <c r="S387" s="642"/>
      <c r="T387" s="642"/>
      <c r="U387" s="642"/>
      <c r="V387" s="642"/>
      <c r="W387" s="642"/>
      <c r="X387" s="642"/>
      <c r="Y387" s="562" t="s">
        <v>30</v>
      </c>
      <c r="Z387" s="563"/>
      <c r="AA387" s="563"/>
      <c r="AB387" s="564"/>
      <c r="AC387" s="144"/>
      <c r="AF387" s="120">
        <v>0</v>
      </c>
    </row>
    <row r="388" spans="1:46" ht="32.25" customHeight="1" x14ac:dyDescent="0.2">
      <c r="A388" s="641" t="s">
        <v>127</v>
      </c>
      <c r="B388" s="642"/>
      <c r="C388" s="642"/>
      <c r="D388" s="642"/>
      <c r="E388" s="642"/>
      <c r="F388" s="642"/>
      <c r="G388" s="642"/>
      <c r="H388" s="642"/>
      <c r="I388" s="642"/>
      <c r="J388" s="642"/>
      <c r="K388" s="642"/>
      <c r="L388" s="642"/>
      <c r="M388" s="642"/>
      <c r="N388" s="642"/>
      <c r="O388" s="642"/>
      <c r="P388" s="642"/>
      <c r="Q388" s="642"/>
      <c r="R388" s="642"/>
      <c r="S388" s="642"/>
      <c r="T388" s="642"/>
      <c r="U388" s="642"/>
      <c r="V388" s="642"/>
      <c r="W388" s="642"/>
      <c r="X388" s="642"/>
      <c r="Y388" s="562" t="s">
        <v>31</v>
      </c>
      <c r="Z388" s="563"/>
      <c r="AA388" s="563"/>
      <c r="AB388" s="564"/>
      <c r="AC388" s="144"/>
      <c r="AF388" s="120">
        <v>0.25</v>
      </c>
    </row>
    <row r="389" spans="1:46" ht="20.25" customHeight="1" x14ac:dyDescent="0.2">
      <c r="A389" s="641" t="s">
        <v>128</v>
      </c>
      <c r="B389" s="642"/>
      <c r="C389" s="642"/>
      <c r="D389" s="642"/>
      <c r="E389" s="642"/>
      <c r="F389" s="642"/>
      <c r="G389" s="642"/>
      <c r="H389" s="642"/>
      <c r="I389" s="642"/>
      <c r="J389" s="642"/>
      <c r="K389" s="642"/>
      <c r="L389" s="642"/>
      <c r="M389" s="642"/>
      <c r="N389" s="642"/>
      <c r="O389" s="642"/>
      <c r="P389" s="642"/>
      <c r="Q389" s="642"/>
      <c r="R389" s="642"/>
      <c r="S389" s="642"/>
      <c r="T389" s="642"/>
      <c r="U389" s="642"/>
      <c r="V389" s="642"/>
      <c r="W389" s="642"/>
      <c r="X389" s="642"/>
      <c r="Y389" s="562" t="s">
        <v>32</v>
      </c>
      <c r="Z389" s="563"/>
      <c r="AA389" s="563"/>
      <c r="AB389" s="564"/>
      <c r="AC389" s="144"/>
      <c r="AF389" s="120">
        <v>0.5</v>
      </c>
    </row>
    <row r="391" spans="1:46" ht="15" customHeight="1" x14ac:dyDescent="0.2">
      <c r="A391" s="516" t="s">
        <v>103</v>
      </c>
      <c r="B391" s="503"/>
      <c r="C391" s="503"/>
      <c r="D391" s="503"/>
      <c r="E391" s="503"/>
      <c r="F391" s="503"/>
      <c r="G391" s="503"/>
      <c r="H391" s="503"/>
      <c r="I391" s="503"/>
      <c r="J391" s="503"/>
      <c r="K391" s="503"/>
      <c r="L391" s="503"/>
      <c r="M391" s="503"/>
      <c r="N391" s="503"/>
      <c r="O391" s="503"/>
      <c r="P391" s="503"/>
      <c r="Q391" s="503"/>
      <c r="R391" s="503"/>
      <c r="S391" s="503"/>
      <c r="T391" s="503"/>
      <c r="U391" s="503"/>
      <c r="V391" s="503"/>
      <c r="W391" s="503"/>
      <c r="X391" s="503"/>
      <c r="Y391" s="503"/>
      <c r="Z391" s="503"/>
      <c r="AA391" s="503"/>
      <c r="AB391" s="503"/>
      <c r="AC391" s="504"/>
    </row>
    <row r="392" spans="1:46" x14ac:dyDescent="0.2">
      <c r="A392" s="486"/>
      <c r="B392" s="487"/>
      <c r="C392" s="487"/>
      <c r="D392" s="487"/>
      <c r="E392" s="487"/>
      <c r="F392" s="487"/>
      <c r="G392" s="487"/>
      <c r="H392" s="487"/>
      <c r="I392" s="487"/>
      <c r="J392" s="487"/>
      <c r="K392" s="487"/>
      <c r="L392" s="487"/>
      <c r="M392" s="487"/>
      <c r="N392" s="487"/>
      <c r="O392" s="487"/>
      <c r="P392" s="487"/>
      <c r="Q392" s="487"/>
      <c r="R392" s="487"/>
      <c r="S392" s="487"/>
      <c r="T392" s="487"/>
      <c r="U392" s="487"/>
      <c r="V392" s="487"/>
      <c r="W392" s="487"/>
      <c r="X392" s="487"/>
      <c r="Y392" s="487"/>
      <c r="Z392" s="487"/>
      <c r="AA392" s="487"/>
      <c r="AB392" s="487"/>
      <c r="AC392" s="488"/>
      <c r="AT392" s="323">
        <f>A392</f>
        <v>0</v>
      </c>
    </row>
    <row r="393" spans="1:46" x14ac:dyDescent="0.2">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row>
    <row r="394" spans="1:46" s="164" customFormat="1" ht="45" customHeight="1" x14ac:dyDescent="0.2">
      <c r="A394" s="568" t="s">
        <v>301</v>
      </c>
      <c r="B394" s="569"/>
      <c r="C394" s="570" t="s">
        <v>306</v>
      </c>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1"/>
      <c r="AD394" s="209"/>
      <c r="AM394" s="4"/>
      <c r="AN394" s="4"/>
      <c r="AO394" s="4"/>
      <c r="AP394" s="4"/>
      <c r="AT394" s="127"/>
    </row>
    <row r="397" spans="1:46" ht="15" x14ac:dyDescent="0.25">
      <c r="A397" s="165" t="s">
        <v>234</v>
      </c>
      <c r="B397" s="151" t="s">
        <v>175</v>
      </c>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row>
    <row r="398" spans="1:46" ht="15" x14ac:dyDescent="0.25">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row>
    <row r="399" spans="1:46" ht="30.75" customHeight="1" x14ac:dyDescent="0.25">
      <c r="A399" s="713" t="s">
        <v>176</v>
      </c>
      <c r="B399" s="713"/>
      <c r="C399" s="713"/>
      <c r="D399" s="713"/>
      <c r="E399" s="713"/>
      <c r="F399" s="713"/>
      <c r="G399" s="713"/>
      <c r="H399" s="713"/>
      <c r="I399" s="713"/>
      <c r="J399" s="713"/>
      <c r="K399" s="713"/>
      <c r="L399" s="713"/>
      <c r="M399" s="713"/>
      <c r="N399" s="713"/>
      <c r="O399" s="713"/>
      <c r="P399" s="713"/>
      <c r="Q399" s="713"/>
      <c r="R399" s="713"/>
      <c r="S399" s="713"/>
      <c r="T399" s="713"/>
      <c r="U399" s="713"/>
      <c r="V399" s="713"/>
      <c r="W399" s="713"/>
      <c r="X399" s="713"/>
      <c r="Y399" s="713"/>
      <c r="Z399" s="713"/>
      <c r="AA399" s="713"/>
      <c r="AB399" s="713"/>
      <c r="AC399" s="713"/>
    </row>
    <row r="400" spans="1:46" ht="13.5" customHeight="1" x14ac:dyDescent="0.25">
      <c r="A400" s="166"/>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row>
    <row r="401" spans="1:46" ht="21" customHeight="1" x14ac:dyDescent="0.2">
      <c r="A401" s="641" t="s">
        <v>104</v>
      </c>
      <c r="B401" s="642"/>
      <c r="C401" s="642"/>
      <c r="D401" s="642"/>
      <c r="E401" s="642"/>
      <c r="F401" s="642"/>
      <c r="G401" s="642"/>
      <c r="H401" s="642"/>
      <c r="I401" s="642"/>
      <c r="J401" s="642"/>
      <c r="K401" s="642"/>
      <c r="L401" s="642"/>
      <c r="M401" s="642"/>
      <c r="N401" s="642"/>
      <c r="O401" s="642"/>
      <c r="P401" s="642"/>
      <c r="Q401" s="642"/>
      <c r="R401" s="642"/>
      <c r="S401" s="642"/>
      <c r="T401" s="642"/>
      <c r="U401" s="642"/>
      <c r="V401" s="642"/>
      <c r="W401" s="642"/>
      <c r="X401" s="643"/>
      <c r="Y401" s="573" t="s">
        <v>30</v>
      </c>
      <c r="Z401" s="573"/>
      <c r="AA401" s="573"/>
      <c r="AB401" s="573"/>
      <c r="AC401" s="144"/>
      <c r="AD401" s="6">
        <v>0</v>
      </c>
      <c r="AE401" s="152" t="str">
        <f>IF(AD401=1,AF401,IF(AD401=2,AF402,IF(AD401=3,AF403,"")))</f>
        <v/>
      </c>
      <c r="AF401" s="120">
        <v>0</v>
      </c>
    </row>
    <row r="402" spans="1:46" ht="32.25" customHeight="1" x14ac:dyDescent="0.2">
      <c r="A402" s="641" t="s">
        <v>105</v>
      </c>
      <c r="B402" s="642"/>
      <c r="C402" s="642"/>
      <c r="D402" s="642"/>
      <c r="E402" s="642"/>
      <c r="F402" s="642"/>
      <c r="G402" s="642"/>
      <c r="H402" s="642"/>
      <c r="I402" s="642"/>
      <c r="J402" s="642"/>
      <c r="K402" s="642"/>
      <c r="L402" s="642"/>
      <c r="M402" s="642"/>
      <c r="N402" s="642"/>
      <c r="O402" s="642"/>
      <c r="P402" s="642"/>
      <c r="Q402" s="642"/>
      <c r="R402" s="642"/>
      <c r="S402" s="642"/>
      <c r="T402" s="642"/>
      <c r="U402" s="642"/>
      <c r="V402" s="642"/>
      <c r="W402" s="642"/>
      <c r="X402" s="643"/>
      <c r="Y402" s="573" t="s">
        <v>31</v>
      </c>
      <c r="Z402" s="573"/>
      <c r="AA402" s="573"/>
      <c r="AB402" s="573"/>
      <c r="AC402" s="144"/>
      <c r="AF402" s="120">
        <v>0.25</v>
      </c>
    </row>
    <row r="403" spans="1:46" ht="41.25" customHeight="1" x14ac:dyDescent="0.2">
      <c r="A403" s="730" t="s">
        <v>517</v>
      </c>
      <c r="B403" s="731"/>
      <c r="C403" s="731"/>
      <c r="D403" s="731"/>
      <c r="E403" s="731"/>
      <c r="F403" s="731"/>
      <c r="G403" s="731"/>
      <c r="H403" s="731"/>
      <c r="I403" s="731"/>
      <c r="J403" s="731"/>
      <c r="K403" s="731"/>
      <c r="L403" s="731"/>
      <c r="M403" s="731"/>
      <c r="N403" s="731"/>
      <c r="O403" s="731"/>
      <c r="P403" s="731"/>
      <c r="Q403" s="731"/>
      <c r="R403" s="731"/>
      <c r="S403" s="731"/>
      <c r="T403" s="731"/>
      <c r="U403" s="731"/>
      <c r="V403" s="731"/>
      <c r="W403" s="731"/>
      <c r="X403" s="732"/>
      <c r="Y403" s="763" t="s">
        <v>32</v>
      </c>
      <c r="Z403" s="763"/>
      <c r="AA403" s="763"/>
      <c r="AB403" s="763"/>
      <c r="AC403" s="144"/>
      <c r="AF403" s="120">
        <v>0.5</v>
      </c>
      <c r="AM403" s="478"/>
      <c r="AN403" s="478"/>
      <c r="AO403" s="478"/>
      <c r="AP403" s="478"/>
      <c r="AT403" s="477"/>
    </row>
    <row r="405" spans="1:46" ht="15" customHeight="1" x14ac:dyDescent="0.2">
      <c r="A405" s="516" t="s">
        <v>103</v>
      </c>
      <c r="B405" s="503"/>
      <c r="C405" s="503"/>
      <c r="D405" s="503"/>
      <c r="E405" s="503"/>
      <c r="F405" s="503"/>
      <c r="G405" s="503"/>
      <c r="H405" s="503"/>
      <c r="I405" s="503"/>
      <c r="J405" s="503"/>
      <c r="K405" s="503"/>
      <c r="L405" s="503"/>
      <c r="M405" s="503"/>
      <c r="N405" s="503"/>
      <c r="O405" s="503"/>
      <c r="P405" s="503"/>
      <c r="Q405" s="503"/>
      <c r="R405" s="503"/>
      <c r="S405" s="503"/>
      <c r="T405" s="503"/>
      <c r="U405" s="503"/>
      <c r="V405" s="503"/>
      <c r="W405" s="503"/>
      <c r="X405" s="503"/>
      <c r="Y405" s="503"/>
      <c r="Z405" s="503"/>
      <c r="AA405" s="503"/>
      <c r="AB405" s="503"/>
      <c r="AC405" s="504"/>
    </row>
    <row r="406" spans="1:46" x14ac:dyDescent="0.2">
      <c r="A406" s="486"/>
      <c r="B406" s="487"/>
      <c r="C406" s="487"/>
      <c r="D406" s="487"/>
      <c r="E406" s="487"/>
      <c r="F406" s="487"/>
      <c r="G406" s="487"/>
      <c r="H406" s="487"/>
      <c r="I406" s="487"/>
      <c r="J406" s="487"/>
      <c r="K406" s="487"/>
      <c r="L406" s="487"/>
      <c r="M406" s="487"/>
      <c r="N406" s="487"/>
      <c r="O406" s="487"/>
      <c r="P406" s="487"/>
      <c r="Q406" s="487"/>
      <c r="R406" s="487"/>
      <c r="S406" s="487"/>
      <c r="T406" s="487"/>
      <c r="U406" s="487"/>
      <c r="V406" s="487"/>
      <c r="W406" s="487"/>
      <c r="X406" s="487"/>
      <c r="Y406" s="487"/>
      <c r="Z406" s="487"/>
      <c r="AA406" s="487"/>
      <c r="AB406" s="487"/>
      <c r="AC406" s="488"/>
      <c r="AT406" s="323">
        <f>A406</f>
        <v>0</v>
      </c>
    </row>
    <row r="409" spans="1:46" ht="19.5" customHeight="1" x14ac:dyDescent="0.25">
      <c r="A409" s="713" t="s">
        <v>81</v>
      </c>
      <c r="B409" s="713"/>
      <c r="C409" s="713"/>
      <c r="D409" s="713"/>
      <c r="E409" s="713"/>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713"/>
    </row>
    <row r="410" spans="1:46" ht="17.25" customHeight="1" x14ac:dyDescent="0.25">
      <c r="A410" s="714" t="s">
        <v>47</v>
      </c>
      <c r="B410" s="714"/>
      <c r="C410" s="714"/>
      <c r="D410" s="714"/>
      <c r="E410" s="714"/>
      <c r="F410" s="714"/>
      <c r="G410" s="714"/>
      <c r="H410" s="714"/>
      <c r="I410" s="714"/>
      <c r="J410" s="714"/>
      <c r="K410" s="714"/>
      <c r="L410" s="714"/>
      <c r="M410" s="714"/>
      <c r="N410" s="714"/>
      <c r="O410" s="714"/>
      <c r="P410" s="714"/>
      <c r="Q410" s="714"/>
      <c r="R410" s="166"/>
      <c r="S410" s="166"/>
      <c r="T410" s="166"/>
      <c r="U410" s="166"/>
      <c r="V410" s="166"/>
      <c r="W410" s="166"/>
      <c r="X410" s="166"/>
      <c r="Y410" s="166"/>
      <c r="Z410" s="166"/>
      <c r="AA410" s="166"/>
      <c r="AB410" s="166"/>
      <c r="AC410" s="166"/>
    </row>
    <row r="411" spans="1:46" ht="15" x14ac:dyDescent="0.25">
      <c r="A411" s="166"/>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row>
    <row r="412" spans="1:46" ht="18" customHeight="1" x14ac:dyDescent="0.2">
      <c r="A412" s="641" t="s">
        <v>129</v>
      </c>
      <c r="B412" s="642"/>
      <c r="C412" s="642"/>
      <c r="D412" s="642"/>
      <c r="E412" s="642"/>
      <c r="F412" s="642"/>
      <c r="G412" s="642"/>
      <c r="H412" s="642"/>
      <c r="I412" s="642"/>
      <c r="J412" s="642"/>
      <c r="K412" s="642"/>
      <c r="L412" s="642"/>
      <c r="M412" s="642"/>
      <c r="N412" s="642"/>
      <c r="O412" s="642"/>
      <c r="P412" s="642"/>
      <c r="Q412" s="642"/>
      <c r="R412" s="642"/>
      <c r="S412" s="642"/>
      <c r="T412" s="642"/>
      <c r="U412" s="642"/>
      <c r="V412" s="642"/>
      <c r="W412" s="642"/>
      <c r="X412" s="643"/>
      <c r="Y412" s="573" t="s">
        <v>49</v>
      </c>
      <c r="Z412" s="573"/>
      <c r="AA412" s="573"/>
      <c r="AB412" s="573"/>
      <c r="AC412" s="144"/>
      <c r="AD412" s="6">
        <v>0</v>
      </c>
      <c r="AE412" s="152" t="str">
        <f>IF(AD412=1,AF412,IF(AD412=2,AF413,IF(AD412=3,AF414,IF(AD412=4,AF415,""))))</f>
        <v/>
      </c>
      <c r="AF412" s="120">
        <v>-0.25</v>
      </c>
    </row>
    <row r="413" spans="1:46" ht="18" customHeight="1" x14ac:dyDescent="0.2">
      <c r="A413" s="641" t="s">
        <v>130</v>
      </c>
      <c r="B413" s="642"/>
      <c r="C413" s="642"/>
      <c r="D413" s="642"/>
      <c r="E413" s="642"/>
      <c r="F413" s="642"/>
      <c r="G413" s="642"/>
      <c r="H413" s="642"/>
      <c r="I413" s="642"/>
      <c r="J413" s="642"/>
      <c r="K413" s="642"/>
      <c r="L413" s="642"/>
      <c r="M413" s="642"/>
      <c r="N413" s="642"/>
      <c r="O413" s="642"/>
      <c r="P413" s="642"/>
      <c r="Q413" s="642"/>
      <c r="R413" s="642"/>
      <c r="S413" s="642"/>
      <c r="T413" s="642"/>
      <c r="U413" s="642"/>
      <c r="V413" s="642"/>
      <c r="W413" s="642"/>
      <c r="X413" s="643"/>
      <c r="Y413" s="573" t="s">
        <v>30</v>
      </c>
      <c r="Z413" s="573"/>
      <c r="AA413" s="573"/>
      <c r="AB413" s="573"/>
      <c r="AC413" s="144"/>
      <c r="AF413" s="120">
        <v>0</v>
      </c>
    </row>
    <row r="414" spans="1:46" ht="32.25" customHeight="1" x14ac:dyDescent="0.2">
      <c r="A414" s="641" t="s">
        <v>131</v>
      </c>
      <c r="B414" s="642"/>
      <c r="C414" s="642"/>
      <c r="D414" s="642"/>
      <c r="E414" s="642"/>
      <c r="F414" s="642"/>
      <c r="G414" s="642"/>
      <c r="H414" s="642"/>
      <c r="I414" s="642"/>
      <c r="J414" s="642"/>
      <c r="K414" s="642"/>
      <c r="L414" s="642"/>
      <c r="M414" s="642"/>
      <c r="N414" s="642"/>
      <c r="O414" s="642"/>
      <c r="P414" s="642"/>
      <c r="Q414" s="642"/>
      <c r="R414" s="642"/>
      <c r="S414" s="642"/>
      <c r="T414" s="642"/>
      <c r="U414" s="642"/>
      <c r="V414" s="642"/>
      <c r="W414" s="642"/>
      <c r="X414" s="643"/>
      <c r="Y414" s="573" t="s">
        <v>50</v>
      </c>
      <c r="Z414" s="573"/>
      <c r="AA414" s="573"/>
      <c r="AB414" s="573"/>
      <c r="AC414" s="144"/>
      <c r="AF414" s="120">
        <v>0.125</v>
      </c>
    </row>
    <row r="415" spans="1:46" ht="18" customHeight="1" x14ac:dyDescent="0.2">
      <c r="A415" s="641" t="s">
        <v>132</v>
      </c>
      <c r="B415" s="642"/>
      <c r="C415" s="642"/>
      <c r="D415" s="642"/>
      <c r="E415" s="642"/>
      <c r="F415" s="642"/>
      <c r="G415" s="642"/>
      <c r="H415" s="642"/>
      <c r="I415" s="642"/>
      <c r="J415" s="642"/>
      <c r="K415" s="642"/>
      <c r="L415" s="642"/>
      <c r="M415" s="642"/>
      <c r="N415" s="642"/>
      <c r="O415" s="642"/>
      <c r="P415" s="642"/>
      <c r="Q415" s="642"/>
      <c r="R415" s="642"/>
      <c r="S415" s="642"/>
      <c r="T415" s="642"/>
      <c r="U415" s="642"/>
      <c r="V415" s="642"/>
      <c r="W415" s="642"/>
      <c r="X415" s="643"/>
      <c r="Y415" s="573" t="s">
        <v>31</v>
      </c>
      <c r="Z415" s="573"/>
      <c r="AA415" s="573"/>
      <c r="AB415" s="573"/>
      <c r="AC415" s="144"/>
      <c r="AF415" s="120">
        <v>0.25</v>
      </c>
    </row>
    <row r="417" spans="1:46" ht="15" customHeight="1" x14ac:dyDescent="0.2">
      <c r="A417" s="516" t="s">
        <v>103</v>
      </c>
      <c r="B417" s="503"/>
      <c r="C417" s="503"/>
      <c r="D417" s="503"/>
      <c r="E417" s="503"/>
      <c r="F417" s="503"/>
      <c r="G417" s="503"/>
      <c r="H417" s="503"/>
      <c r="I417" s="503"/>
      <c r="J417" s="503"/>
      <c r="K417" s="503"/>
      <c r="L417" s="503"/>
      <c r="M417" s="503"/>
      <c r="N417" s="503"/>
      <c r="O417" s="503"/>
      <c r="P417" s="503"/>
      <c r="Q417" s="503"/>
      <c r="R417" s="503"/>
      <c r="S417" s="503"/>
      <c r="T417" s="503"/>
      <c r="U417" s="503"/>
      <c r="V417" s="503"/>
      <c r="W417" s="503"/>
      <c r="X417" s="503"/>
      <c r="Y417" s="503"/>
      <c r="Z417" s="503"/>
      <c r="AA417" s="503"/>
      <c r="AB417" s="503"/>
      <c r="AC417" s="504"/>
    </row>
    <row r="418" spans="1:46" x14ac:dyDescent="0.2">
      <c r="A418" s="486"/>
      <c r="B418" s="487"/>
      <c r="C418" s="487"/>
      <c r="D418" s="487"/>
      <c r="E418" s="487"/>
      <c r="F418" s="487"/>
      <c r="G418" s="487"/>
      <c r="H418" s="487"/>
      <c r="I418" s="487"/>
      <c r="J418" s="487"/>
      <c r="K418" s="487"/>
      <c r="L418" s="487"/>
      <c r="M418" s="487"/>
      <c r="N418" s="487"/>
      <c r="O418" s="487"/>
      <c r="P418" s="487"/>
      <c r="Q418" s="487"/>
      <c r="R418" s="487"/>
      <c r="S418" s="487"/>
      <c r="T418" s="487"/>
      <c r="U418" s="487"/>
      <c r="V418" s="487"/>
      <c r="W418" s="487"/>
      <c r="X418" s="487"/>
      <c r="Y418" s="487"/>
      <c r="Z418" s="487"/>
      <c r="AA418" s="487"/>
      <c r="AB418" s="487"/>
      <c r="AC418" s="488"/>
      <c r="AT418" s="323">
        <f>A418</f>
        <v>0</v>
      </c>
    </row>
    <row r="420" spans="1:46" ht="15.75" customHeight="1" x14ac:dyDescent="0.2"/>
    <row r="421" spans="1:46" ht="15" customHeight="1" x14ac:dyDescent="0.25">
      <c r="A421" s="714" t="s">
        <v>48</v>
      </c>
      <c r="B421" s="714"/>
      <c r="C421" s="714"/>
      <c r="D421" s="714"/>
      <c r="E421" s="714"/>
      <c r="F421" s="714"/>
      <c r="G421" s="714"/>
      <c r="H421" s="714"/>
      <c r="I421" s="714"/>
      <c r="J421" s="714"/>
      <c r="K421" s="714"/>
      <c r="L421" s="714"/>
      <c r="M421" s="714"/>
      <c r="N421" s="714"/>
      <c r="O421" s="714"/>
      <c r="P421" s="714"/>
      <c r="Q421" s="714"/>
      <c r="R421" s="166"/>
      <c r="S421" s="166"/>
      <c r="T421" s="166"/>
      <c r="U421" s="166"/>
      <c r="V421" s="166"/>
      <c r="W421" s="166"/>
      <c r="X421" s="166"/>
      <c r="Y421" s="166"/>
      <c r="Z421" s="166"/>
      <c r="AA421" s="166"/>
      <c r="AB421" s="166"/>
      <c r="AC421" s="166"/>
    </row>
    <row r="422" spans="1:46" ht="15" x14ac:dyDescent="0.25">
      <c r="A422" s="166"/>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row>
    <row r="423" spans="1:46" ht="20.25" customHeight="1" x14ac:dyDescent="0.2">
      <c r="A423" s="523" t="s">
        <v>82</v>
      </c>
      <c r="B423" s="524"/>
      <c r="C423" s="524"/>
      <c r="D423" s="524"/>
      <c r="E423" s="524"/>
      <c r="F423" s="524"/>
      <c r="G423" s="524"/>
      <c r="H423" s="524"/>
      <c r="I423" s="524"/>
      <c r="J423" s="524"/>
      <c r="K423" s="524"/>
      <c r="L423" s="524"/>
      <c r="M423" s="524"/>
      <c r="N423" s="524"/>
      <c r="O423" s="524"/>
      <c r="P423" s="524"/>
      <c r="Q423" s="524"/>
      <c r="R423" s="524"/>
      <c r="S423" s="524"/>
      <c r="T423" s="524"/>
      <c r="U423" s="524"/>
      <c r="V423" s="524"/>
      <c r="W423" s="524"/>
      <c r="X423" s="525"/>
      <c r="Y423" s="573" t="s">
        <v>49</v>
      </c>
      <c r="Z423" s="573"/>
      <c r="AA423" s="573"/>
      <c r="AB423" s="573"/>
      <c r="AC423" s="144"/>
      <c r="AD423" s="6">
        <v>0</v>
      </c>
      <c r="AE423" s="152" t="str">
        <f>IF(AD423=1,AF423,IF(AD423=2,AF424,IF(AD423=3,AF425,IF(AD423=4,AF426,""))))</f>
        <v/>
      </c>
      <c r="AF423" s="120">
        <v>-0.25</v>
      </c>
    </row>
    <row r="424" spans="1:46" ht="31.5" customHeight="1" x14ac:dyDescent="0.2">
      <c r="A424" s="523" t="s">
        <v>133</v>
      </c>
      <c r="B424" s="524"/>
      <c r="C424" s="524"/>
      <c r="D424" s="524"/>
      <c r="E424" s="524"/>
      <c r="F424" s="524"/>
      <c r="G424" s="524"/>
      <c r="H424" s="524"/>
      <c r="I424" s="524"/>
      <c r="J424" s="524"/>
      <c r="K424" s="524"/>
      <c r="L424" s="524"/>
      <c r="M424" s="524"/>
      <c r="N424" s="524"/>
      <c r="O424" s="524"/>
      <c r="P424" s="524"/>
      <c r="Q424" s="524"/>
      <c r="R424" s="524"/>
      <c r="S424" s="524"/>
      <c r="T424" s="524"/>
      <c r="U424" s="524"/>
      <c r="V424" s="524"/>
      <c r="W424" s="524"/>
      <c r="X424" s="525"/>
      <c r="Y424" s="573" t="s">
        <v>30</v>
      </c>
      <c r="Z424" s="573"/>
      <c r="AA424" s="573"/>
      <c r="AB424" s="573"/>
      <c r="AC424" s="144"/>
      <c r="AF424" s="120">
        <v>0</v>
      </c>
    </row>
    <row r="425" spans="1:46" ht="25.5" customHeight="1" x14ac:dyDescent="0.2">
      <c r="A425" s="730" t="s">
        <v>518</v>
      </c>
      <c r="B425" s="731"/>
      <c r="C425" s="731"/>
      <c r="D425" s="731"/>
      <c r="E425" s="731"/>
      <c r="F425" s="731"/>
      <c r="G425" s="731"/>
      <c r="H425" s="731"/>
      <c r="I425" s="731"/>
      <c r="J425" s="731"/>
      <c r="K425" s="731"/>
      <c r="L425" s="731"/>
      <c r="M425" s="731"/>
      <c r="N425" s="731"/>
      <c r="O425" s="731"/>
      <c r="P425" s="731"/>
      <c r="Q425" s="731"/>
      <c r="R425" s="731"/>
      <c r="S425" s="731"/>
      <c r="T425" s="731"/>
      <c r="U425" s="731"/>
      <c r="V425" s="731"/>
      <c r="W425" s="731"/>
      <c r="X425" s="732"/>
      <c r="Y425" s="733" t="s">
        <v>50</v>
      </c>
      <c r="Z425" s="733"/>
      <c r="AA425" s="733"/>
      <c r="AB425" s="733"/>
      <c r="AC425" s="144"/>
      <c r="AF425" s="120">
        <v>0.125</v>
      </c>
    </row>
    <row r="426" spans="1:46" ht="25.5" customHeight="1" x14ac:dyDescent="0.2">
      <c r="A426" s="730" t="s">
        <v>519</v>
      </c>
      <c r="B426" s="731"/>
      <c r="C426" s="731"/>
      <c r="D426" s="731"/>
      <c r="E426" s="731"/>
      <c r="F426" s="731"/>
      <c r="G426" s="731"/>
      <c r="H426" s="731"/>
      <c r="I426" s="731"/>
      <c r="J426" s="731"/>
      <c r="K426" s="731"/>
      <c r="L426" s="731"/>
      <c r="M426" s="731"/>
      <c r="N426" s="731"/>
      <c r="O426" s="731"/>
      <c r="P426" s="731"/>
      <c r="Q426" s="731"/>
      <c r="R426" s="731"/>
      <c r="S426" s="731"/>
      <c r="T426" s="731"/>
      <c r="U426" s="731"/>
      <c r="V426" s="731"/>
      <c r="W426" s="731"/>
      <c r="X426" s="732"/>
      <c r="Y426" s="763" t="s">
        <v>31</v>
      </c>
      <c r="Z426" s="763"/>
      <c r="AA426" s="763"/>
      <c r="AB426" s="763"/>
      <c r="AC426" s="144"/>
      <c r="AF426" s="157">
        <v>0.25</v>
      </c>
      <c r="AM426" s="478"/>
      <c r="AN426" s="478"/>
      <c r="AO426" s="478"/>
      <c r="AP426" s="478"/>
      <c r="AT426" s="477"/>
    </row>
    <row r="428" spans="1:46" ht="15" customHeight="1" x14ac:dyDescent="0.2">
      <c r="A428" s="516" t="s">
        <v>103</v>
      </c>
      <c r="B428" s="503"/>
      <c r="C428" s="503"/>
      <c r="D428" s="503"/>
      <c r="E428" s="503"/>
      <c r="F428" s="503"/>
      <c r="G428" s="503"/>
      <c r="H428" s="503"/>
      <c r="I428" s="503"/>
      <c r="J428" s="503"/>
      <c r="K428" s="503"/>
      <c r="L428" s="503"/>
      <c r="M428" s="503"/>
      <c r="N428" s="503"/>
      <c r="O428" s="503"/>
      <c r="P428" s="503"/>
      <c r="Q428" s="503"/>
      <c r="R428" s="503"/>
      <c r="S428" s="503"/>
      <c r="T428" s="503"/>
      <c r="U428" s="503"/>
      <c r="V428" s="503"/>
      <c r="W428" s="503"/>
      <c r="X428" s="503"/>
      <c r="Y428" s="503"/>
      <c r="Z428" s="503"/>
      <c r="AA428" s="503"/>
      <c r="AB428" s="503"/>
      <c r="AC428" s="504"/>
    </row>
    <row r="429" spans="1:46" x14ac:dyDescent="0.2">
      <c r="A429" s="486"/>
      <c r="B429" s="487"/>
      <c r="C429" s="487"/>
      <c r="D429" s="487"/>
      <c r="E429" s="487"/>
      <c r="F429" s="487"/>
      <c r="G429" s="487"/>
      <c r="H429" s="487"/>
      <c r="I429" s="487"/>
      <c r="J429" s="487"/>
      <c r="K429" s="487"/>
      <c r="L429" s="487"/>
      <c r="M429" s="487"/>
      <c r="N429" s="487"/>
      <c r="O429" s="487"/>
      <c r="P429" s="487"/>
      <c r="Q429" s="487"/>
      <c r="R429" s="487"/>
      <c r="S429" s="487"/>
      <c r="T429" s="487"/>
      <c r="U429" s="487"/>
      <c r="V429" s="487"/>
      <c r="W429" s="487"/>
      <c r="X429" s="487"/>
      <c r="Y429" s="487"/>
      <c r="Z429" s="487"/>
      <c r="AA429" s="487"/>
      <c r="AB429" s="487"/>
      <c r="AC429" s="488"/>
      <c r="AT429" s="323">
        <f>A429</f>
        <v>0</v>
      </c>
    </row>
    <row r="430" spans="1:46" x14ac:dyDescent="0.2">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row>
    <row r="431" spans="1:46" ht="45" customHeight="1" x14ac:dyDescent="0.2">
      <c r="A431" s="568" t="s">
        <v>301</v>
      </c>
      <c r="B431" s="569"/>
      <c r="C431" s="570" t="s">
        <v>307</v>
      </c>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1"/>
    </row>
    <row r="434" spans="1:46" ht="18" x14ac:dyDescent="0.25">
      <c r="A434" s="717" t="s">
        <v>51</v>
      </c>
      <c r="B434" s="717"/>
      <c r="C434" s="717"/>
      <c r="D434" s="717"/>
      <c r="E434" s="717"/>
      <c r="F434" s="717"/>
      <c r="G434" s="717"/>
      <c r="H434" s="717"/>
      <c r="I434" s="717"/>
      <c r="J434" s="717"/>
      <c r="K434" s="717"/>
      <c r="L434" s="717"/>
      <c r="M434" s="717"/>
      <c r="N434" s="717"/>
      <c r="O434" s="717"/>
      <c r="P434" s="717"/>
      <c r="Q434" s="717"/>
      <c r="R434" s="717"/>
      <c r="S434" s="717"/>
      <c r="T434" s="717"/>
      <c r="U434" s="717"/>
      <c r="V434" s="717"/>
      <c r="W434" s="717"/>
      <c r="X434" s="717"/>
      <c r="Y434" s="717"/>
      <c r="Z434" s="717"/>
      <c r="AA434" s="717"/>
      <c r="AB434" s="717"/>
      <c r="AC434" s="717"/>
    </row>
    <row r="436" spans="1:46" ht="15" x14ac:dyDescent="0.2">
      <c r="A436" s="353" t="s">
        <v>232</v>
      </c>
      <c r="B436" s="353" t="s">
        <v>322</v>
      </c>
      <c r="C436" s="353"/>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c r="AA436" s="353"/>
      <c r="AB436" s="353"/>
      <c r="AC436" s="353"/>
    </row>
    <row r="437" spans="1:46" x14ac:dyDescent="0.2">
      <c r="A437" s="354"/>
      <c r="B437" s="354"/>
      <c r="C437" s="354"/>
      <c r="D437" s="354"/>
      <c r="E437" s="354"/>
      <c r="F437" s="354"/>
      <c r="G437" s="354"/>
      <c r="H437" s="354"/>
      <c r="I437" s="354"/>
      <c r="J437" s="354"/>
      <c r="K437" s="354"/>
      <c r="L437" s="354"/>
      <c r="M437" s="354"/>
      <c r="N437" s="354"/>
      <c r="O437" s="354"/>
      <c r="P437" s="354"/>
      <c r="Q437" s="355"/>
      <c r="R437" s="354"/>
      <c r="S437" s="354"/>
      <c r="T437" s="354"/>
      <c r="U437" s="354"/>
      <c r="V437" s="354"/>
      <c r="W437" s="354"/>
      <c r="X437" s="354"/>
      <c r="Y437" s="354"/>
      <c r="Z437" s="354"/>
      <c r="AA437" s="354"/>
      <c r="AB437" s="354"/>
      <c r="AC437" s="356"/>
    </row>
    <row r="438" spans="1:46" ht="29.25" customHeight="1" x14ac:dyDescent="0.25">
      <c r="A438" s="756" t="s">
        <v>330</v>
      </c>
      <c r="B438" s="756"/>
      <c r="C438" s="756"/>
      <c r="D438" s="756"/>
      <c r="E438" s="756"/>
      <c r="F438" s="756"/>
      <c r="G438" s="756"/>
      <c r="H438" s="756"/>
      <c r="I438" s="756"/>
      <c r="J438" s="756"/>
      <c r="K438" s="756"/>
      <c r="L438" s="756"/>
      <c r="M438" s="756"/>
      <c r="N438" s="756"/>
      <c r="O438" s="756"/>
      <c r="P438" s="756"/>
      <c r="Q438" s="756"/>
      <c r="R438" s="756"/>
      <c r="S438" s="756"/>
      <c r="T438" s="756"/>
      <c r="U438" s="756"/>
      <c r="V438" s="756"/>
      <c r="W438" s="756"/>
      <c r="X438" s="756"/>
      <c r="Y438" s="756"/>
      <c r="Z438" s="756"/>
      <c r="AA438" s="756"/>
      <c r="AB438" s="756"/>
      <c r="AC438" s="756"/>
      <c r="AM438" s="120"/>
      <c r="AN438" s="120"/>
      <c r="AO438" s="120"/>
      <c r="AP438" s="120"/>
      <c r="AT438" s="120"/>
    </row>
    <row r="439" spans="1:46" ht="18" customHeight="1" x14ac:dyDescent="0.25">
      <c r="A439" s="751" t="s">
        <v>321</v>
      </c>
      <c r="B439" s="751"/>
      <c r="C439" s="751"/>
      <c r="D439" s="751"/>
      <c r="E439" s="751"/>
      <c r="F439" s="751"/>
      <c r="G439" s="751"/>
      <c r="H439" s="751"/>
      <c r="I439" s="751"/>
      <c r="J439" s="357"/>
      <c r="K439" s="357"/>
      <c r="L439" s="357"/>
      <c r="M439" s="357"/>
      <c r="N439" s="357"/>
      <c r="O439" s="357"/>
      <c r="P439" s="357"/>
      <c r="Q439" s="357"/>
      <c r="R439" s="357"/>
      <c r="S439" s="357"/>
      <c r="T439" s="357"/>
      <c r="U439" s="357"/>
      <c r="V439" s="357"/>
      <c r="W439" s="357"/>
      <c r="X439" s="357"/>
      <c r="Y439" s="357"/>
      <c r="Z439" s="357"/>
      <c r="AA439" s="357"/>
      <c r="AB439" s="357"/>
      <c r="AC439" s="357"/>
      <c r="AM439" s="120"/>
      <c r="AN439" s="120"/>
      <c r="AO439" s="120"/>
      <c r="AP439" s="120"/>
      <c r="AT439" s="120"/>
    </row>
    <row r="440" spans="1:46" ht="18" customHeight="1" x14ac:dyDescent="0.25">
      <c r="A440" s="332"/>
      <c r="B440" s="332"/>
      <c r="C440" s="332"/>
      <c r="D440" s="332"/>
      <c r="E440" s="332"/>
      <c r="F440" s="332"/>
      <c r="G440" s="332"/>
      <c r="H440" s="332"/>
      <c r="I440" s="332"/>
      <c r="J440" s="327"/>
      <c r="K440" s="327"/>
      <c r="L440" s="327"/>
      <c r="M440" s="327"/>
      <c r="N440" s="327"/>
      <c r="O440" s="327"/>
      <c r="P440" s="327"/>
      <c r="Q440" s="327"/>
      <c r="R440" s="327"/>
      <c r="S440" s="327"/>
      <c r="T440" s="327"/>
      <c r="U440" s="327"/>
      <c r="V440" s="327"/>
      <c r="W440" s="327"/>
      <c r="X440" s="327"/>
      <c r="Y440" s="327"/>
      <c r="Z440" s="327"/>
      <c r="AA440" s="327"/>
      <c r="AB440" s="327"/>
      <c r="AC440" s="327"/>
      <c r="AM440" s="120"/>
      <c r="AN440" s="120"/>
      <c r="AO440" s="120"/>
      <c r="AP440" s="120"/>
      <c r="AT440" s="120"/>
    </row>
    <row r="441" spans="1:46" ht="19.5" customHeight="1" x14ac:dyDescent="0.2">
      <c r="A441" s="641" t="s">
        <v>134</v>
      </c>
      <c r="B441" s="642"/>
      <c r="C441" s="642"/>
      <c r="D441" s="642"/>
      <c r="E441" s="642"/>
      <c r="F441" s="642"/>
      <c r="G441" s="642"/>
      <c r="H441" s="642"/>
      <c r="I441" s="642"/>
      <c r="J441" s="642"/>
      <c r="K441" s="642"/>
      <c r="L441" s="642"/>
      <c r="M441" s="642"/>
      <c r="N441" s="642"/>
      <c r="O441" s="642"/>
      <c r="P441" s="642"/>
      <c r="Q441" s="642"/>
      <c r="R441" s="642"/>
      <c r="S441" s="642"/>
      <c r="T441" s="642"/>
      <c r="U441" s="642"/>
      <c r="V441" s="642"/>
      <c r="W441" s="642"/>
      <c r="X441" s="643"/>
      <c r="Y441" s="651" t="s">
        <v>29</v>
      </c>
      <c r="Z441" s="652"/>
      <c r="AA441" s="652"/>
      <c r="AB441" s="689"/>
      <c r="AC441" s="144"/>
      <c r="AD441" s="6">
        <v>0</v>
      </c>
      <c r="AE441" s="152" t="str">
        <f>IF(AD441=1,AF441,IF(AD441=2,AF442,IF(AD441=3,AF443,IF(AD441=4,AF444,""))))</f>
        <v/>
      </c>
      <c r="AF441" s="120">
        <v>-0.5</v>
      </c>
      <c r="AM441" s="120"/>
      <c r="AN441" s="120"/>
      <c r="AO441" s="120"/>
      <c r="AP441" s="120"/>
      <c r="AT441" s="120"/>
    </row>
    <row r="442" spans="1:46" ht="19.5" customHeight="1" x14ac:dyDescent="0.2">
      <c r="A442" s="641" t="s">
        <v>135</v>
      </c>
      <c r="B442" s="642"/>
      <c r="C442" s="642"/>
      <c r="D442" s="642"/>
      <c r="E442" s="642"/>
      <c r="F442" s="642"/>
      <c r="G442" s="642"/>
      <c r="H442" s="642"/>
      <c r="I442" s="642"/>
      <c r="J442" s="642"/>
      <c r="K442" s="642"/>
      <c r="L442" s="642"/>
      <c r="M442" s="642"/>
      <c r="N442" s="642"/>
      <c r="O442" s="642"/>
      <c r="P442" s="642"/>
      <c r="Q442" s="642"/>
      <c r="R442" s="642"/>
      <c r="S442" s="642"/>
      <c r="T442" s="642"/>
      <c r="U442" s="642"/>
      <c r="V442" s="642"/>
      <c r="W442" s="642"/>
      <c r="X442" s="643"/>
      <c r="Y442" s="651" t="s">
        <v>30</v>
      </c>
      <c r="Z442" s="652"/>
      <c r="AA442" s="652"/>
      <c r="AB442" s="689"/>
      <c r="AC442" s="144"/>
      <c r="AF442" s="120">
        <v>0</v>
      </c>
      <c r="AM442" s="120"/>
      <c r="AN442" s="120"/>
      <c r="AO442" s="120"/>
      <c r="AP442" s="120"/>
      <c r="AT442" s="120"/>
    </row>
    <row r="443" spans="1:46" ht="31.5" customHeight="1" x14ac:dyDescent="0.2">
      <c r="A443" s="641" t="s">
        <v>136</v>
      </c>
      <c r="B443" s="642"/>
      <c r="C443" s="642"/>
      <c r="D443" s="642"/>
      <c r="E443" s="642"/>
      <c r="F443" s="642"/>
      <c r="G443" s="642"/>
      <c r="H443" s="642"/>
      <c r="I443" s="642"/>
      <c r="J443" s="642"/>
      <c r="K443" s="642"/>
      <c r="L443" s="642"/>
      <c r="M443" s="642"/>
      <c r="N443" s="642"/>
      <c r="O443" s="642"/>
      <c r="P443" s="642"/>
      <c r="Q443" s="642"/>
      <c r="R443" s="642"/>
      <c r="S443" s="642"/>
      <c r="T443" s="642"/>
      <c r="U443" s="642"/>
      <c r="V443" s="642"/>
      <c r="W443" s="642"/>
      <c r="X443" s="643"/>
      <c r="Y443" s="651" t="s">
        <v>31</v>
      </c>
      <c r="Z443" s="652"/>
      <c r="AA443" s="652"/>
      <c r="AB443" s="689"/>
      <c r="AC443" s="144"/>
      <c r="AF443" s="120">
        <v>0.25</v>
      </c>
      <c r="AM443" s="120"/>
      <c r="AN443" s="120"/>
      <c r="AO443" s="120"/>
      <c r="AP443" s="120"/>
      <c r="AT443" s="120"/>
    </row>
    <row r="444" spans="1:46" ht="18" customHeight="1" x14ac:dyDescent="0.2">
      <c r="A444" s="641" t="s">
        <v>137</v>
      </c>
      <c r="B444" s="642"/>
      <c r="C444" s="642"/>
      <c r="D444" s="642"/>
      <c r="E444" s="642"/>
      <c r="F444" s="642"/>
      <c r="G444" s="642"/>
      <c r="H444" s="642"/>
      <c r="I444" s="642"/>
      <c r="J444" s="642"/>
      <c r="K444" s="642"/>
      <c r="L444" s="642"/>
      <c r="M444" s="642"/>
      <c r="N444" s="642"/>
      <c r="O444" s="642"/>
      <c r="P444" s="642"/>
      <c r="Q444" s="642"/>
      <c r="R444" s="642"/>
      <c r="S444" s="642"/>
      <c r="T444" s="642"/>
      <c r="U444" s="642"/>
      <c r="V444" s="642"/>
      <c r="W444" s="642"/>
      <c r="X444" s="643"/>
      <c r="Y444" s="651" t="s">
        <v>32</v>
      </c>
      <c r="Z444" s="652"/>
      <c r="AA444" s="652"/>
      <c r="AB444" s="689"/>
      <c r="AC444" s="144"/>
      <c r="AF444" s="120">
        <v>0.5</v>
      </c>
      <c r="AM444" s="120"/>
      <c r="AN444" s="120"/>
      <c r="AO444" s="120"/>
      <c r="AP444" s="120"/>
      <c r="AT444" s="120"/>
    </row>
    <row r="445" spans="1:46" ht="18" customHeight="1" x14ac:dyDescent="0.2">
      <c r="A445" s="343"/>
      <c r="B445" s="343"/>
      <c r="C445" s="343"/>
      <c r="D445" s="343"/>
      <c r="E445" s="343"/>
      <c r="F445" s="343"/>
      <c r="G445" s="343"/>
      <c r="H445" s="343"/>
      <c r="I445" s="343"/>
      <c r="J445" s="343"/>
      <c r="K445" s="343"/>
      <c r="L445" s="343"/>
      <c r="M445" s="343"/>
      <c r="N445" s="343"/>
      <c r="O445" s="343"/>
      <c r="P445" s="343"/>
      <c r="Q445" s="343"/>
      <c r="R445" s="343"/>
      <c r="S445" s="343"/>
      <c r="T445" s="343"/>
      <c r="U445" s="343"/>
      <c r="V445" s="343"/>
      <c r="W445" s="343"/>
      <c r="X445" s="343"/>
      <c r="Y445" s="344"/>
      <c r="Z445" s="344"/>
      <c r="AA445" s="344"/>
      <c r="AB445" s="344"/>
      <c r="AC445" s="129"/>
      <c r="AM445" s="120"/>
      <c r="AN445" s="120"/>
      <c r="AO445" s="120"/>
      <c r="AP445" s="120"/>
      <c r="AT445" s="120"/>
    </row>
    <row r="446" spans="1:46" ht="18" customHeight="1" x14ac:dyDescent="0.2">
      <c r="A446" s="516" t="s">
        <v>103</v>
      </c>
      <c r="B446" s="503"/>
      <c r="C446" s="503"/>
      <c r="D446" s="503"/>
      <c r="E446" s="503"/>
      <c r="F446" s="503"/>
      <c r="G446" s="503"/>
      <c r="H446" s="503"/>
      <c r="I446" s="503"/>
      <c r="J446" s="503"/>
      <c r="K446" s="503"/>
      <c r="L446" s="503"/>
      <c r="M446" s="503"/>
      <c r="N446" s="503"/>
      <c r="O446" s="503"/>
      <c r="P446" s="503"/>
      <c r="Q446" s="503"/>
      <c r="R446" s="503"/>
      <c r="S446" s="503"/>
      <c r="T446" s="503"/>
      <c r="U446" s="503"/>
      <c r="V446" s="503"/>
      <c r="W446" s="503"/>
      <c r="X446" s="503"/>
      <c r="Y446" s="503"/>
      <c r="Z446" s="503"/>
      <c r="AA446" s="503"/>
      <c r="AB446" s="503"/>
      <c r="AC446" s="504"/>
      <c r="AM446" s="120"/>
      <c r="AN446" s="120"/>
      <c r="AO446" s="120"/>
      <c r="AP446" s="120"/>
      <c r="AT446" s="120"/>
    </row>
    <row r="447" spans="1:46" x14ac:dyDescent="0.2">
      <c r="A447" s="486"/>
      <c r="B447" s="487"/>
      <c r="C447" s="487"/>
      <c r="D447" s="487"/>
      <c r="E447" s="487"/>
      <c r="F447" s="487"/>
      <c r="G447" s="487"/>
      <c r="H447" s="487"/>
      <c r="I447" s="487"/>
      <c r="J447" s="487"/>
      <c r="K447" s="487"/>
      <c r="L447" s="487"/>
      <c r="M447" s="487"/>
      <c r="N447" s="487"/>
      <c r="O447" s="487"/>
      <c r="P447" s="487"/>
      <c r="Q447" s="487"/>
      <c r="R447" s="487"/>
      <c r="S447" s="487"/>
      <c r="T447" s="487"/>
      <c r="U447" s="487"/>
      <c r="V447" s="487"/>
      <c r="W447" s="487"/>
      <c r="X447" s="487"/>
      <c r="Y447" s="487"/>
      <c r="Z447" s="487"/>
      <c r="AA447" s="487"/>
      <c r="AB447" s="487"/>
      <c r="AC447" s="488"/>
      <c r="AM447" s="120"/>
      <c r="AN447" s="120"/>
      <c r="AO447" s="120"/>
      <c r="AP447" s="120"/>
      <c r="AT447" s="323">
        <f>A447</f>
        <v>0</v>
      </c>
    </row>
    <row r="448" spans="1:46" ht="18" customHeight="1" x14ac:dyDescent="0.2">
      <c r="A448" s="319"/>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c r="AA448" s="319"/>
      <c r="AB448" s="319"/>
      <c r="AC448" s="319"/>
      <c r="AM448" s="120"/>
      <c r="AN448" s="120"/>
      <c r="AO448" s="120"/>
      <c r="AP448" s="120"/>
      <c r="AT448" s="120"/>
    </row>
    <row r="450" spans="1:63" x14ac:dyDescent="0.2">
      <c r="A450" s="698" t="s">
        <v>320</v>
      </c>
      <c r="B450" s="698"/>
      <c r="C450" s="698"/>
      <c r="D450" s="698"/>
      <c r="E450" s="698"/>
      <c r="F450" s="698"/>
      <c r="G450" s="698"/>
      <c r="H450" s="354"/>
      <c r="I450" s="354"/>
      <c r="J450" s="354"/>
      <c r="K450" s="354"/>
      <c r="L450" s="354"/>
      <c r="M450" s="354"/>
      <c r="N450" s="354"/>
      <c r="O450" s="354"/>
      <c r="P450" s="354"/>
      <c r="Q450" s="354"/>
      <c r="R450" s="354"/>
      <c r="S450" s="354"/>
      <c r="T450" s="354"/>
      <c r="U450" s="354"/>
      <c r="V450" s="354"/>
      <c r="W450" s="354"/>
      <c r="X450" s="354"/>
      <c r="Y450" s="354"/>
      <c r="Z450" s="354"/>
      <c r="AA450" s="354"/>
      <c r="AB450" s="354"/>
      <c r="AM450" s="120"/>
      <c r="AN450" s="120"/>
      <c r="AO450" s="120"/>
      <c r="AP450" s="120"/>
      <c r="AT450" s="120"/>
      <c r="BK450" s="336"/>
    </row>
    <row r="451" spans="1:63" x14ac:dyDescent="0.2">
      <c r="A451" s="358"/>
      <c r="B451" s="358"/>
      <c r="C451" s="358"/>
      <c r="D451" s="358"/>
      <c r="E451" s="358"/>
      <c r="F451" s="358"/>
      <c r="G451" s="358"/>
      <c r="H451" s="354"/>
      <c r="I451" s="354"/>
      <c r="J451" s="354"/>
      <c r="K451" s="354"/>
      <c r="L451" s="354"/>
      <c r="M451" s="354"/>
      <c r="N451" s="354"/>
      <c r="O451" s="354"/>
      <c r="P451" s="354"/>
      <c r="Q451" s="354"/>
      <c r="R451" s="354"/>
      <c r="S451" s="354"/>
      <c r="T451" s="354"/>
      <c r="U451" s="354"/>
      <c r="V451" s="354"/>
      <c r="W451" s="354"/>
      <c r="X451" s="354"/>
      <c r="Y451" s="354"/>
      <c r="Z451" s="354"/>
      <c r="AA451" s="354"/>
      <c r="AB451" s="354"/>
      <c r="AM451" s="120"/>
      <c r="AN451" s="120"/>
      <c r="AO451" s="120"/>
      <c r="AP451" s="120"/>
      <c r="AT451" s="120"/>
      <c r="BK451" s="336"/>
    </row>
    <row r="452" spans="1:63" ht="20.25" customHeight="1" x14ac:dyDescent="0.2">
      <c r="A452" s="701" t="s">
        <v>326</v>
      </c>
      <c r="B452" s="702"/>
      <c r="C452" s="702"/>
      <c r="D452" s="702"/>
      <c r="E452" s="702"/>
      <c r="F452" s="702"/>
      <c r="G452" s="702"/>
      <c r="H452" s="702"/>
      <c r="I452" s="702"/>
      <c r="J452" s="702"/>
      <c r="K452" s="702"/>
      <c r="L452" s="702"/>
      <c r="M452" s="702"/>
      <c r="N452" s="702"/>
      <c r="O452" s="702"/>
      <c r="P452" s="702"/>
      <c r="Q452" s="702"/>
      <c r="R452" s="702"/>
      <c r="S452" s="702"/>
      <c r="T452" s="702"/>
      <c r="U452" s="702"/>
      <c r="V452" s="702"/>
      <c r="W452" s="702"/>
      <c r="X452" s="703"/>
      <c r="Y452" s="651" t="s">
        <v>29</v>
      </c>
      <c r="Z452" s="652"/>
      <c r="AA452" s="652"/>
      <c r="AB452" s="652"/>
      <c r="AC452" s="338"/>
      <c r="AD452" s="331">
        <v>0</v>
      </c>
      <c r="AE452" s="337" t="str">
        <f>IF(AD452=1,AF452,IF(AD452=2,AF453,IF(AD452=3,AF454,"")))</f>
        <v/>
      </c>
      <c r="AF452" s="120">
        <v>-0.5</v>
      </c>
      <c r="AM452" s="120"/>
      <c r="AN452" s="120"/>
      <c r="AO452" s="120"/>
      <c r="AP452" s="120"/>
      <c r="AT452" s="120"/>
    </row>
    <row r="453" spans="1:63" ht="32.25" customHeight="1" x14ac:dyDescent="0.2">
      <c r="A453" s="648" t="s">
        <v>327</v>
      </c>
      <c r="B453" s="649"/>
      <c r="C453" s="649"/>
      <c r="D453" s="649"/>
      <c r="E453" s="649"/>
      <c r="F453" s="649"/>
      <c r="G453" s="649"/>
      <c r="H453" s="649"/>
      <c r="I453" s="649"/>
      <c r="J453" s="649"/>
      <c r="K453" s="649"/>
      <c r="L453" s="649"/>
      <c r="M453" s="649"/>
      <c r="N453" s="649"/>
      <c r="O453" s="649"/>
      <c r="P453" s="649"/>
      <c r="Q453" s="649"/>
      <c r="R453" s="649"/>
      <c r="S453" s="649"/>
      <c r="T453" s="649"/>
      <c r="U453" s="649"/>
      <c r="V453" s="649"/>
      <c r="W453" s="649"/>
      <c r="X453" s="650"/>
      <c r="Y453" s="651" t="s">
        <v>30</v>
      </c>
      <c r="Z453" s="652"/>
      <c r="AA453" s="652"/>
      <c r="AB453" s="652"/>
      <c r="AC453" s="339"/>
      <c r="AD453" s="176"/>
      <c r="AF453" s="120">
        <v>0</v>
      </c>
      <c r="AM453" s="120"/>
      <c r="AN453" s="120"/>
      <c r="AO453" s="120"/>
      <c r="AP453" s="120"/>
      <c r="AT453" s="120"/>
    </row>
    <row r="454" spans="1:63" ht="23.25" customHeight="1" x14ac:dyDescent="0.2">
      <c r="A454" s="648" t="s">
        <v>323</v>
      </c>
      <c r="B454" s="649"/>
      <c r="C454" s="649"/>
      <c r="D454" s="649"/>
      <c r="E454" s="649"/>
      <c r="F454" s="649"/>
      <c r="G454" s="649"/>
      <c r="H454" s="649"/>
      <c r="I454" s="649"/>
      <c r="J454" s="649"/>
      <c r="K454" s="649"/>
      <c r="L454" s="649"/>
      <c r="M454" s="649"/>
      <c r="N454" s="649"/>
      <c r="O454" s="649"/>
      <c r="P454" s="649"/>
      <c r="Q454" s="649"/>
      <c r="R454" s="649"/>
      <c r="S454" s="649"/>
      <c r="T454" s="649"/>
      <c r="U454" s="649"/>
      <c r="V454" s="649"/>
      <c r="W454" s="649"/>
      <c r="X454" s="650"/>
      <c r="Y454" s="651" t="s">
        <v>32</v>
      </c>
      <c r="Z454" s="652"/>
      <c r="AA454" s="652"/>
      <c r="AB454" s="652"/>
      <c r="AC454" s="338"/>
      <c r="AD454" s="176"/>
      <c r="AF454" s="120">
        <v>0.5</v>
      </c>
      <c r="AM454" s="120"/>
      <c r="AN454" s="120"/>
      <c r="AO454" s="120"/>
      <c r="AP454" s="120"/>
      <c r="AT454" s="120"/>
    </row>
    <row r="455" spans="1:63" ht="14.25" customHeight="1" x14ac:dyDescent="0.2">
      <c r="A455" s="335"/>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4"/>
      <c r="Z455" s="334"/>
      <c r="AA455" s="334"/>
      <c r="AB455" s="334"/>
      <c r="AC455" s="129"/>
      <c r="AM455" s="120"/>
      <c r="AN455" s="120"/>
      <c r="AO455" s="120"/>
      <c r="AP455" s="120"/>
      <c r="AT455" s="120"/>
    </row>
    <row r="456" spans="1:63" ht="15" customHeight="1" x14ac:dyDescent="0.2">
      <c r="A456" s="516" t="s">
        <v>103</v>
      </c>
      <c r="B456" s="503"/>
      <c r="C456" s="503"/>
      <c r="D456" s="503"/>
      <c r="E456" s="503"/>
      <c r="F456" s="503"/>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4"/>
    </row>
    <row r="457" spans="1:63" x14ac:dyDescent="0.2">
      <c r="A457" s="486"/>
      <c r="B457" s="487"/>
      <c r="C457" s="487"/>
      <c r="D457" s="487"/>
      <c r="E457" s="487"/>
      <c r="F457" s="487"/>
      <c r="G457" s="487"/>
      <c r="H457" s="487"/>
      <c r="I457" s="487"/>
      <c r="J457" s="487"/>
      <c r="K457" s="487"/>
      <c r="L457" s="487"/>
      <c r="M457" s="487"/>
      <c r="N457" s="487"/>
      <c r="O457" s="487"/>
      <c r="P457" s="487"/>
      <c r="Q457" s="487"/>
      <c r="R457" s="487"/>
      <c r="S457" s="487"/>
      <c r="T457" s="487"/>
      <c r="U457" s="487"/>
      <c r="V457" s="487"/>
      <c r="W457" s="487"/>
      <c r="X457" s="487"/>
      <c r="Y457" s="487"/>
      <c r="Z457" s="487"/>
      <c r="AA457" s="487"/>
      <c r="AB457" s="487"/>
      <c r="AC457" s="488"/>
      <c r="AT457" s="323">
        <f>A457</f>
        <v>0</v>
      </c>
    </row>
    <row r="458" spans="1:63" x14ac:dyDescent="0.2">
      <c r="AC458" s="120"/>
    </row>
    <row r="459" spans="1:63" ht="45" customHeight="1" x14ac:dyDescent="0.2">
      <c r="A459" s="568" t="s">
        <v>301</v>
      </c>
      <c r="B459" s="569"/>
      <c r="C459" s="570" t="s">
        <v>325</v>
      </c>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1"/>
    </row>
    <row r="462" spans="1:63" ht="15" x14ac:dyDescent="0.25">
      <c r="A462" s="359" t="s">
        <v>233</v>
      </c>
      <c r="B462" s="353" t="s">
        <v>179</v>
      </c>
      <c r="C462" s="360"/>
      <c r="D462" s="360"/>
      <c r="E462" s="360"/>
      <c r="F462" s="360"/>
      <c r="G462" s="360"/>
      <c r="H462" s="360"/>
      <c r="I462" s="360"/>
      <c r="J462" s="360"/>
      <c r="K462" s="360"/>
      <c r="L462" s="360"/>
      <c r="M462" s="360"/>
      <c r="N462" s="360"/>
      <c r="O462" s="360"/>
      <c r="P462" s="360"/>
      <c r="Q462" s="360"/>
      <c r="R462" s="360"/>
      <c r="S462" s="360"/>
      <c r="T462" s="360"/>
      <c r="U462" s="360"/>
      <c r="V462" s="360"/>
      <c r="W462" s="360"/>
      <c r="X462" s="360"/>
      <c r="Y462" s="360"/>
      <c r="Z462" s="360"/>
      <c r="AA462" s="360"/>
      <c r="AB462" s="360"/>
      <c r="AC462" s="360"/>
    </row>
    <row r="463" spans="1:63" x14ac:dyDescent="0.2">
      <c r="A463" s="729" t="s">
        <v>319</v>
      </c>
      <c r="B463" s="694"/>
      <c r="C463" s="694"/>
      <c r="D463" s="694"/>
      <c r="E463" s="694"/>
      <c r="F463" s="694"/>
      <c r="G463" s="694"/>
      <c r="H463" s="694"/>
      <c r="I463" s="694"/>
      <c r="J463" s="694"/>
      <c r="K463" s="694"/>
      <c r="L463" s="694"/>
      <c r="M463" s="694"/>
      <c r="N463" s="694"/>
      <c r="O463" s="694"/>
      <c r="P463" s="694"/>
      <c r="Q463" s="694"/>
      <c r="R463" s="694"/>
      <c r="S463" s="694"/>
      <c r="T463" s="694"/>
      <c r="U463" s="694"/>
      <c r="V463" s="694"/>
      <c r="W463" s="694"/>
      <c r="X463" s="694"/>
      <c r="Y463" s="694"/>
      <c r="Z463" s="694"/>
      <c r="AA463" s="694"/>
      <c r="AB463" s="694"/>
      <c r="AC463" s="694"/>
    </row>
    <row r="464" spans="1:63" ht="15" x14ac:dyDescent="0.25">
      <c r="A464" s="693"/>
      <c r="B464" s="694"/>
      <c r="C464" s="694"/>
      <c r="D464" s="694"/>
      <c r="E464" s="694"/>
      <c r="F464" s="694"/>
      <c r="G464" s="694"/>
      <c r="H464" s="694"/>
      <c r="I464" s="694"/>
      <c r="J464" s="694"/>
      <c r="K464" s="694"/>
      <c r="L464" s="694"/>
      <c r="M464" s="694"/>
      <c r="N464" s="694"/>
      <c r="O464" s="694"/>
      <c r="P464" s="694"/>
      <c r="Q464" s="694"/>
      <c r="R464" s="694"/>
      <c r="S464" s="694"/>
      <c r="T464" s="694"/>
      <c r="U464" s="694"/>
      <c r="V464" s="694"/>
      <c r="W464" s="694"/>
      <c r="X464" s="694"/>
      <c r="Y464" s="694"/>
      <c r="Z464" s="694"/>
      <c r="AA464" s="694"/>
      <c r="AB464" s="694"/>
      <c r="AC464" s="694"/>
    </row>
    <row r="465" spans="1:64" ht="30" customHeight="1" x14ac:dyDescent="0.2">
      <c r="A465" s="582" t="s">
        <v>332</v>
      </c>
      <c r="B465" s="583"/>
      <c r="C465" s="583"/>
      <c r="D465" s="583"/>
      <c r="E465" s="583"/>
      <c r="F465" s="583"/>
      <c r="G465" s="583"/>
      <c r="H465" s="583"/>
      <c r="I465" s="583"/>
      <c r="J465" s="583"/>
      <c r="K465" s="583"/>
      <c r="L465" s="583"/>
      <c r="M465" s="583"/>
      <c r="N465" s="583"/>
      <c r="O465" s="583"/>
      <c r="P465" s="583"/>
      <c r="Q465" s="583"/>
      <c r="R465" s="583"/>
      <c r="S465" s="583"/>
      <c r="T465" s="583"/>
      <c r="U465" s="583"/>
      <c r="V465" s="583"/>
      <c r="W465" s="583"/>
      <c r="X465" s="584"/>
      <c r="Y465" s="690" t="s">
        <v>30</v>
      </c>
      <c r="Z465" s="691"/>
      <c r="AA465" s="691"/>
      <c r="AB465" s="692"/>
      <c r="AC465" s="361"/>
      <c r="AD465" s="420">
        <v>0</v>
      </c>
      <c r="BL465" s="336"/>
    </row>
    <row r="466" spans="1:64" ht="17.25" customHeight="1" x14ac:dyDescent="0.25">
      <c r="A466" s="479"/>
      <c r="B466" s="480"/>
      <c r="C466" s="480"/>
      <c r="D466" s="480"/>
      <c r="E466" s="480"/>
      <c r="F466" s="480"/>
      <c r="G466" s="480"/>
      <c r="H466" s="480"/>
      <c r="I466" s="480"/>
      <c r="J466" s="480"/>
      <c r="K466" s="480"/>
      <c r="L466" s="480"/>
      <c r="M466" s="480"/>
      <c r="N466" s="480"/>
      <c r="O466" s="480"/>
      <c r="P466" s="480"/>
      <c r="Q466" s="480"/>
      <c r="R466" s="480"/>
      <c r="S466" s="480"/>
      <c r="T466" s="480"/>
      <c r="U466" s="480"/>
      <c r="V466" s="480"/>
      <c r="W466" s="480"/>
      <c r="X466" s="480"/>
      <c r="Y466" s="476"/>
      <c r="Z466" s="476"/>
      <c r="AA466" s="476"/>
      <c r="AB466" s="476"/>
      <c r="AC466" s="482"/>
    </row>
    <row r="467" spans="1:64" ht="29.25" customHeight="1" x14ac:dyDescent="0.2">
      <c r="A467" s="754" t="s">
        <v>333</v>
      </c>
      <c r="B467" s="715"/>
      <c r="C467" s="715"/>
      <c r="D467" s="715"/>
      <c r="E467" s="715"/>
      <c r="F467" s="715"/>
      <c r="G467" s="715"/>
      <c r="H467" s="715"/>
      <c r="I467" s="715"/>
      <c r="J467" s="715"/>
      <c r="K467" s="715"/>
      <c r="L467" s="715"/>
      <c r="M467" s="715"/>
      <c r="N467" s="715"/>
      <c r="O467" s="715"/>
      <c r="P467" s="715"/>
      <c r="Q467" s="715"/>
      <c r="R467" s="715"/>
      <c r="S467" s="715"/>
      <c r="T467" s="715"/>
      <c r="U467" s="715"/>
      <c r="V467" s="715"/>
      <c r="W467" s="715"/>
      <c r="X467" s="715"/>
      <c r="Y467" s="715"/>
      <c r="Z467" s="715"/>
      <c r="AA467" s="715"/>
      <c r="AB467" s="715"/>
      <c r="AC467" s="755"/>
      <c r="AD467" s="120"/>
    </row>
    <row r="468" spans="1:64" ht="60.75" customHeight="1" x14ac:dyDescent="0.2">
      <c r="A468" s="483"/>
      <c r="B468" s="484"/>
      <c r="C468" s="484"/>
      <c r="D468" s="484"/>
      <c r="E468" s="484"/>
      <c r="F468" s="484"/>
      <c r="G468" s="484"/>
      <c r="H468" s="484"/>
      <c r="I468" s="484"/>
      <c r="J468" s="659" t="s">
        <v>334</v>
      </c>
      <c r="K468" s="659"/>
      <c r="L468" s="659"/>
      <c r="M468" s="659"/>
      <c r="N468" s="659"/>
      <c r="O468" s="659"/>
      <c r="P468" s="659"/>
      <c r="Q468" s="659"/>
      <c r="R468" s="659"/>
      <c r="S468" s="659"/>
      <c r="T468" s="659" t="s">
        <v>335</v>
      </c>
      <c r="U468" s="659"/>
      <c r="V468" s="659"/>
      <c r="W468" s="659"/>
      <c r="X468" s="659"/>
      <c r="Y468" s="659"/>
      <c r="Z468" s="659"/>
      <c r="AA468" s="659"/>
      <c r="AB468" s="659"/>
      <c r="AC468" s="659"/>
      <c r="AE468" s="120" t="s">
        <v>264</v>
      </c>
    </row>
    <row r="469" spans="1:64" ht="51" customHeight="1" x14ac:dyDescent="0.2">
      <c r="A469" s="653" t="s">
        <v>336</v>
      </c>
      <c r="B469" s="654"/>
      <c r="C469" s="654"/>
      <c r="D469" s="654"/>
      <c r="E469" s="654"/>
      <c r="F469" s="654"/>
      <c r="G469" s="654"/>
      <c r="H469" s="654"/>
      <c r="I469" s="654"/>
      <c r="J469" s="660" t="s">
        <v>88</v>
      </c>
      <c r="K469" s="661"/>
      <c r="L469" s="661"/>
      <c r="M469" s="661"/>
      <c r="N469" s="661"/>
      <c r="O469" s="661"/>
      <c r="P469" s="661"/>
      <c r="Q469" s="661"/>
      <c r="R469" s="661"/>
      <c r="S469" s="362"/>
      <c r="T469" s="661" t="s">
        <v>89</v>
      </c>
      <c r="U469" s="661"/>
      <c r="V469" s="661"/>
      <c r="W469" s="661"/>
      <c r="X469" s="661"/>
      <c r="Y469" s="661"/>
      <c r="Z469" s="661"/>
      <c r="AA469" s="661"/>
      <c r="AB469" s="661"/>
      <c r="AC469" s="361"/>
      <c r="AD469" s="331">
        <v>0</v>
      </c>
      <c r="AE469" s="152">
        <f>IF(AD469="","",IF(OR(AD469=0, AD469=1,AD469=4,AD469=7),0,IF(OR(AD469=3,AD469=5),0.5,IF(AD469=2,0.25,1))))</f>
        <v>0</v>
      </c>
      <c r="AF469" s="123" t="s">
        <v>265</v>
      </c>
    </row>
    <row r="470" spans="1:64" ht="33.75" customHeight="1" x14ac:dyDescent="0.2">
      <c r="A470" s="655" t="s">
        <v>337</v>
      </c>
      <c r="B470" s="656"/>
      <c r="C470" s="656"/>
      <c r="D470" s="656"/>
      <c r="E470" s="656"/>
      <c r="F470" s="656"/>
      <c r="G470" s="656"/>
      <c r="H470" s="656"/>
      <c r="I470" s="656"/>
      <c r="J470" s="660" t="s">
        <v>316</v>
      </c>
      <c r="K470" s="661"/>
      <c r="L470" s="661"/>
      <c r="M470" s="661"/>
      <c r="N470" s="661"/>
      <c r="O470" s="661"/>
      <c r="P470" s="661"/>
      <c r="Q470" s="661"/>
      <c r="R470" s="661"/>
      <c r="S470" s="362"/>
      <c r="T470" s="661" t="s">
        <v>315</v>
      </c>
      <c r="U470" s="661"/>
      <c r="V470" s="661"/>
      <c r="W470" s="661"/>
      <c r="X470" s="661"/>
      <c r="Y470" s="661"/>
      <c r="Z470" s="661"/>
      <c r="AA470" s="661"/>
      <c r="AB470" s="661"/>
      <c r="AC470" s="361"/>
      <c r="AE470" s="152" t="str">
        <f>IF(AD469=0,"",AD469)</f>
        <v/>
      </c>
      <c r="AF470" s="123" t="s">
        <v>266</v>
      </c>
    </row>
    <row r="471" spans="1:64" ht="72.75" customHeight="1" x14ac:dyDescent="0.2">
      <c r="A471" s="657" t="s">
        <v>338</v>
      </c>
      <c r="B471" s="658"/>
      <c r="C471" s="658"/>
      <c r="D471" s="658"/>
      <c r="E471" s="658"/>
      <c r="F471" s="658"/>
      <c r="G471" s="658"/>
      <c r="H471" s="658"/>
      <c r="I471" s="658"/>
      <c r="J471" s="660" t="s">
        <v>317</v>
      </c>
      <c r="K471" s="661"/>
      <c r="L471" s="661"/>
      <c r="M471" s="661"/>
      <c r="N471" s="661"/>
      <c r="O471" s="661"/>
      <c r="P471" s="661"/>
      <c r="Q471" s="661"/>
      <c r="R471" s="661"/>
      <c r="S471" s="362"/>
      <c r="T471" s="661" t="s">
        <v>318</v>
      </c>
      <c r="U471" s="661"/>
      <c r="V471" s="661"/>
      <c r="W471" s="661"/>
      <c r="X471" s="661"/>
      <c r="Y471" s="661"/>
      <c r="Z471" s="661"/>
      <c r="AA471" s="661"/>
      <c r="AB471" s="661"/>
      <c r="AC471" s="361"/>
    </row>
    <row r="472" spans="1:64" x14ac:dyDescent="0.2">
      <c r="I472" s="134"/>
      <c r="J472" s="134"/>
      <c r="K472" s="134"/>
      <c r="L472" s="134"/>
      <c r="M472" s="134"/>
      <c r="N472" s="134"/>
      <c r="O472" s="134"/>
      <c r="P472" s="134"/>
      <c r="Q472" s="134"/>
      <c r="R472" s="134"/>
      <c r="S472" s="134"/>
      <c r="T472" s="134"/>
      <c r="U472" s="134"/>
      <c r="V472" s="134"/>
      <c r="W472" s="134"/>
      <c r="X472" s="134"/>
      <c r="Y472" s="134"/>
      <c r="Z472" s="134"/>
      <c r="AA472" s="134"/>
      <c r="AB472" s="134"/>
    </row>
    <row r="473" spans="1:64" ht="15" customHeight="1" x14ac:dyDescent="0.2">
      <c r="A473" s="516" t="s">
        <v>103</v>
      </c>
      <c r="B473" s="503"/>
      <c r="C473" s="503"/>
      <c r="D473" s="503"/>
      <c r="E473" s="503"/>
      <c r="F473" s="503"/>
      <c r="G473" s="503"/>
      <c r="H473" s="503"/>
      <c r="I473" s="503"/>
      <c r="J473" s="503"/>
      <c r="K473" s="503"/>
      <c r="L473" s="503"/>
      <c r="M473" s="503"/>
      <c r="N473" s="503"/>
      <c r="O473" s="503"/>
      <c r="P473" s="503"/>
      <c r="Q473" s="503"/>
      <c r="R473" s="503"/>
      <c r="S473" s="503"/>
      <c r="T473" s="503"/>
      <c r="U473" s="503"/>
      <c r="V473" s="503"/>
      <c r="W473" s="503"/>
      <c r="X473" s="503"/>
      <c r="Y473" s="503"/>
      <c r="Z473" s="503"/>
      <c r="AA473" s="503"/>
      <c r="AB473" s="503"/>
      <c r="AC473" s="504"/>
    </row>
    <row r="474" spans="1:64" x14ac:dyDescent="0.2">
      <c r="A474" s="486"/>
      <c r="B474" s="487"/>
      <c r="C474" s="487"/>
      <c r="D474" s="487"/>
      <c r="E474" s="487"/>
      <c r="F474" s="487"/>
      <c r="G474" s="487"/>
      <c r="H474" s="487"/>
      <c r="I474" s="487"/>
      <c r="J474" s="487"/>
      <c r="K474" s="487"/>
      <c r="L474" s="487"/>
      <c r="M474" s="487"/>
      <c r="N474" s="487"/>
      <c r="O474" s="487"/>
      <c r="P474" s="487"/>
      <c r="Q474" s="487"/>
      <c r="R474" s="487"/>
      <c r="S474" s="487"/>
      <c r="T474" s="487"/>
      <c r="U474" s="487"/>
      <c r="V474" s="487"/>
      <c r="W474" s="487"/>
      <c r="X474" s="487"/>
      <c r="Y474" s="487"/>
      <c r="Z474" s="487"/>
      <c r="AA474" s="487"/>
      <c r="AB474" s="487"/>
      <c r="AC474" s="488"/>
      <c r="AT474" s="323">
        <f>A474</f>
        <v>0</v>
      </c>
    </row>
    <row r="475" spans="1:64" x14ac:dyDescent="0.2">
      <c r="AC475" s="120"/>
    </row>
    <row r="476" spans="1:64" ht="45" customHeight="1" x14ac:dyDescent="0.2">
      <c r="A476" s="568" t="s">
        <v>301</v>
      </c>
      <c r="B476" s="569"/>
      <c r="C476" s="570" t="s">
        <v>308</v>
      </c>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1"/>
    </row>
    <row r="477" spans="1:64" x14ac:dyDescent="0.2">
      <c r="AM477" s="120"/>
      <c r="AN477" s="120"/>
      <c r="AO477" s="120"/>
      <c r="AP477" s="120"/>
      <c r="AT477" s="120"/>
    </row>
    <row r="479" spans="1:64" ht="15" x14ac:dyDescent="0.25">
      <c r="A479" s="165" t="s">
        <v>231</v>
      </c>
      <c r="B479" s="151" t="s">
        <v>182</v>
      </c>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M479" s="120"/>
      <c r="AN479" s="120"/>
      <c r="AO479" s="120"/>
      <c r="AP479" s="120"/>
      <c r="AT479" s="120"/>
    </row>
    <row r="480" spans="1:64" ht="15" x14ac:dyDescent="0.25">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M480" s="120"/>
      <c r="AN480" s="120"/>
      <c r="AO480" s="120"/>
      <c r="AP480" s="120"/>
      <c r="AT480" s="120"/>
    </row>
    <row r="481" spans="1:68" ht="32.25" customHeight="1" x14ac:dyDescent="0.25">
      <c r="A481" s="572" t="s">
        <v>146</v>
      </c>
      <c r="B481" s="572"/>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E481" s="120" t="s">
        <v>274</v>
      </c>
      <c r="AM481" s="120"/>
      <c r="AN481" s="120"/>
      <c r="AO481" s="120"/>
      <c r="AP481" s="120"/>
      <c r="AT481" s="120"/>
      <c r="BK481" s="375"/>
      <c r="BL481" s="375"/>
      <c r="BM481" s="375"/>
      <c r="BN481" s="375"/>
      <c r="BO481" s="375"/>
      <c r="BP481" s="375"/>
    </row>
    <row r="482" spans="1:68" ht="17.25" customHeight="1" x14ac:dyDescent="0.2">
      <c r="A482" s="699" t="s">
        <v>53</v>
      </c>
      <c r="B482" s="699"/>
      <c r="C482" s="699"/>
      <c r="D482" s="699"/>
      <c r="E482" s="699"/>
      <c r="F482" s="699"/>
      <c r="G482" s="699"/>
      <c r="H482" s="699"/>
      <c r="I482" s="699"/>
      <c r="J482" s="699"/>
      <c r="K482" s="699"/>
      <c r="L482" s="699"/>
      <c r="M482" s="699"/>
      <c r="N482" s="699"/>
      <c r="O482" s="699"/>
      <c r="P482" s="699"/>
      <c r="Q482" s="699"/>
      <c r="R482" s="699"/>
      <c r="S482" s="699"/>
      <c r="T482" s="699"/>
      <c r="U482" s="699"/>
      <c r="V482" s="699"/>
      <c r="W482" s="699"/>
      <c r="X482" s="699"/>
      <c r="Y482" s="564" t="s">
        <v>30</v>
      </c>
      <c r="Z482" s="573"/>
      <c r="AA482" s="573"/>
      <c r="AB482" s="573"/>
      <c r="AC482" s="144"/>
      <c r="AD482" s="6">
        <v>0</v>
      </c>
      <c r="AE482" s="152" t="str">
        <f>IF(AD482=1,AF482,IF(AND(OR(AD485=TRUE,AD486=TRUE,AD487=TRUE,AD488=TRUE,AD489=TRUE,AD490=TRUE),AD482=2),AF483,""))</f>
        <v/>
      </c>
      <c r="AF482" s="120">
        <v>0</v>
      </c>
      <c r="AM482" s="120"/>
      <c r="AN482" s="120"/>
      <c r="AO482" s="120"/>
      <c r="AP482" s="120"/>
      <c r="AT482" s="120"/>
    </row>
    <row r="483" spans="1:68" ht="17.25" customHeight="1" x14ac:dyDescent="0.2">
      <c r="A483" s="699" t="s">
        <v>54</v>
      </c>
      <c r="B483" s="699"/>
      <c r="C483" s="699"/>
      <c r="D483" s="699"/>
      <c r="E483" s="699"/>
      <c r="F483" s="699"/>
      <c r="G483" s="699"/>
      <c r="H483" s="699"/>
      <c r="I483" s="699"/>
      <c r="J483" s="699"/>
      <c r="K483" s="699"/>
      <c r="L483" s="699"/>
      <c r="M483" s="699"/>
      <c r="N483" s="699"/>
      <c r="O483" s="699"/>
      <c r="P483" s="699"/>
      <c r="Q483" s="699"/>
      <c r="R483" s="699"/>
      <c r="S483" s="699"/>
      <c r="T483" s="699"/>
      <c r="U483" s="699"/>
      <c r="V483" s="699"/>
      <c r="W483" s="699"/>
      <c r="X483" s="699"/>
      <c r="Y483" s="564" t="s">
        <v>45</v>
      </c>
      <c r="Z483" s="573"/>
      <c r="AA483" s="573"/>
      <c r="AB483" s="573"/>
      <c r="AC483" s="144"/>
      <c r="AF483" s="120">
        <v>1</v>
      </c>
      <c r="AM483" s="120"/>
      <c r="AN483" s="120"/>
      <c r="AO483" s="120"/>
      <c r="AP483" s="120"/>
      <c r="AT483" s="120"/>
    </row>
    <row r="484" spans="1:68" ht="18.75" customHeight="1" x14ac:dyDescent="0.2">
      <c r="A484" s="146"/>
      <c r="B484" s="481" t="s">
        <v>102</v>
      </c>
      <c r="C484" s="168"/>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70"/>
      <c r="Z484" s="170"/>
      <c r="AA484" s="170"/>
      <c r="AB484" s="170"/>
      <c r="AC484" s="129"/>
      <c r="AE484" s="120" t="s">
        <v>275</v>
      </c>
      <c r="AM484" s="120"/>
      <c r="AN484" s="120"/>
      <c r="AO484" s="120"/>
      <c r="AP484" s="120"/>
      <c r="AT484" s="120"/>
    </row>
    <row r="485" spans="1:68" ht="33.75" customHeight="1" x14ac:dyDescent="0.2">
      <c r="A485" s="146"/>
      <c r="B485" s="171"/>
      <c r="C485" s="585" t="s">
        <v>270</v>
      </c>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172"/>
      <c r="Z485" s="172"/>
      <c r="AA485" s="172"/>
      <c r="AB485" s="173"/>
      <c r="AC485" s="174"/>
      <c r="AD485" s="6" t="b">
        <v>0</v>
      </c>
      <c r="AE485" s="133">
        <f>IF(AND(AD485=FALSE,AD486=FALSE,AD487=FALSE,AD488=FALSE,AD489=FALSE,AD490=FALSE),0,1)</f>
        <v>0</v>
      </c>
      <c r="AF485" s="120" t="s">
        <v>276</v>
      </c>
      <c r="AM485" s="120"/>
      <c r="AN485" s="120"/>
      <c r="AO485" s="120"/>
      <c r="AP485" s="120"/>
      <c r="AT485" s="120"/>
    </row>
    <row r="486" spans="1:68" ht="45" customHeight="1" x14ac:dyDescent="0.2">
      <c r="A486" s="134"/>
      <c r="B486" s="171"/>
      <c r="C486" s="585" t="s">
        <v>271</v>
      </c>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172"/>
      <c r="Z486" s="172"/>
      <c r="AA486" s="172"/>
      <c r="AB486" s="173"/>
      <c r="AC486" s="175"/>
      <c r="AD486" s="6" t="b">
        <v>0</v>
      </c>
      <c r="AM486" s="120"/>
      <c r="AN486" s="120"/>
      <c r="AO486" s="120"/>
      <c r="AP486" s="120"/>
      <c r="AT486" s="120"/>
    </row>
    <row r="487" spans="1:68" ht="47.25" customHeight="1" x14ac:dyDescent="0.2">
      <c r="A487" s="146"/>
      <c r="B487" s="171"/>
      <c r="C487" s="585" t="s">
        <v>272</v>
      </c>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172"/>
      <c r="Z487" s="172"/>
      <c r="AA487" s="172"/>
      <c r="AB487" s="173"/>
      <c r="AC487" s="175"/>
      <c r="AD487" s="119" t="b">
        <v>0</v>
      </c>
      <c r="AM487" s="120"/>
      <c r="AN487" s="120"/>
      <c r="AO487" s="120"/>
      <c r="AP487" s="120"/>
      <c r="AT487" s="120"/>
    </row>
    <row r="488" spans="1:68" ht="17.25" customHeight="1" x14ac:dyDescent="0.2">
      <c r="A488" s="146"/>
      <c r="B488" s="171"/>
      <c r="C488" s="585" t="s">
        <v>273</v>
      </c>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172"/>
      <c r="Z488" s="172"/>
      <c r="AA488" s="172"/>
      <c r="AB488" s="173"/>
      <c r="AC488" s="175"/>
      <c r="AD488" s="6" t="b">
        <v>0</v>
      </c>
      <c r="AM488" s="120"/>
      <c r="AN488" s="120"/>
      <c r="AO488" s="120"/>
      <c r="AP488" s="120"/>
      <c r="AT488" s="120"/>
    </row>
    <row r="489" spans="1:68" ht="48" customHeight="1" x14ac:dyDescent="0.2">
      <c r="A489" s="146"/>
      <c r="B489" s="171"/>
      <c r="C489" s="585" t="s">
        <v>300</v>
      </c>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172"/>
      <c r="AA489" s="172"/>
      <c r="AB489" s="173"/>
      <c r="AC489" s="175"/>
      <c r="AD489" s="6" t="b">
        <v>0</v>
      </c>
      <c r="AM489" s="120"/>
      <c r="AN489" s="120"/>
      <c r="AO489" s="120"/>
      <c r="AP489" s="120"/>
      <c r="AT489" s="120"/>
    </row>
    <row r="490" spans="1:68" ht="17.25" customHeight="1" x14ac:dyDescent="0.2">
      <c r="A490" s="146"/>
      <c r="B490" s="171"/>
      <c r="C490" s="585" t="s">
        <v>101</v>
      </c>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172"/>
      <c r="Z490" s="172"/>
      <c r="AA490" s="172"/>
      <c r="AB490" s="173"/>
      <c r="AC490" s="175"/>
      <c r="AD490" s="6" t="b">
        <v>0</v>
      </c>
      <c r="AM490" s="120"/>
      <c r="AN490" s="120"/>
      <c r="AO490" s="120"/>
      <c r="AP490" s="120"/>
      <c r="AT490" s="120"/>
    </row>
    <row r="491" spans="1:68" ht="12.75" customHeight="1" x14ac:dyDescent="0.2">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c r="AA491" s="269"/>
      <c r="AB491" s="269"/>
      <c r="AC491" s="269"/>
      <c r="AE491" s="176"/>
    </row>
    <row r="492" spans="1:68" ht="15" customHeight="1" x14ac:dyDescent="0.2">
      <c r="A492" s="516" t="s">
        <v>103</v>
      </c>
      <c r="B492" s="503"/>
      <c r="C492" s="503"/>
      <c r="D492" s="503"/>
      <c r="E492" s="503"/>
      <c r="F492" s="503"/>
      <c r="G492" s="503"/>
      <c r="H492" s="503"/>
      <c r="I492" s="503"/>
      <c r="J492" s="503"/>
      <c r="K492" s="503"/>
      <c r="L492" s="503"/>
      <c r="M492" s="503"/>
      <c r="N492" s="503"/>
      <c r="O492" s="503"/>
      <c r="P492" s="503"/>
      <c r="Q492" s="503"/>
      <c r="R492" s="503"/>
      <c r="S492" s="503"/>
      <c r="T492" s="503"/>
      <c r="U492" s="503"/>
      <c r="V492" s="503"/>
      <c r="W492" s="503"/>
      <c r="X492" s="503"/>
      <c r="Y492" s="503"/>
      <c r="Z492" s="503"/>
      <c r="AA492" s="503"/>
      <c r="AB492" s="503"/>
      <c r="AC492" s="504"/>
    </row>
    <row r="493" spans="1:68" x14ac:dyDescent="0.2">
      <c r="A493" s="486"/>
      <c r="B493" s="487"/>
      <c r="C493" s="487"/>
      <c r="D493" s="487"/>
      <c r="E493" s="487"/>
      <c r="F493" s="487"/>
      <c r="G493" s="487"/>
      <c r="H493" s="487"/>
      <c r="I493" s="487"/>
      <c r="J493" s="487"/>
      <c r="K493" s="487"/>
      <c r="L493" s="487"/>
      <c r="M493" s="487"/>
      <c r="N493" s="487"/>
      <c r="O493" s="487"/>
      <c r="P493" s="487"/>
      <c r="Q493" s="487"/>
      <c r="R493" s="487"/>
      <c r="S493" s="487"/>
      <c r="T493" s="487"/>
      <c r="U493" s="487"/>
      <c r="V493" s="487"/>
      <c r="W493" s="487"/>
      <c r="X493" s="487"/>
      <c r="Y493" s="487"/>
      <c r="Z493" s="487"/>
      <c r="AA493" s="487"/>
      <c r="AB493" s="487"/>
      <c r="AC493" s="488"/>
      <c r="AT493" s="323">
        <f>A493</f>
        <v>0</v>
      </c>
    </row>
    <row r="494" spans="1:68" x14ac:dyDescent="0.2">
      <c r="AC494" s="120"/>
    </row>
    <row r="495" spans="1:68" ht="45" customHeight="1" x14ac:dyDescent="0.2">
      <c r="A495" s="568" t="s">
        <v>301</v>
      </c>
      <c r="B495" s="569"/>
      <c r="C495" s="570" t="s">
        <v>309</v>
      </c>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1"/>
    </row>
    <row r="496" spans="1:68" ht="15" customHeight="1" x14ac:dyDescent="0.2"/>
    <row r="497" spans="1:64" ht="13.5" customHeight="1" x14ac:dyDescent="0.2"/>
    <row r="498" spans="1:64" ht="15" x14ac:dyDescent="0.25">
      <c r="A498" s="151" t="s">
        <v>229</v>
      </c>
      <c r="B498" s="700" t="s">
        <v>230</v>
      </c>
      <c r="C498" s="700"/>
      <c r="D498" s="700"/>
      <c r="E498" s="700"/>
      <c r="F498" s="700"/>
      <c r="G498" s="700"/>
      <c r="H498" s="700"/>
      <c r="I498" s="700"/>
      <c r="J498" s="700"/>
      <c r="K498" s="700"/>
      <c r="L498" s="700"/>
      <c r="M498" s="700"/>
      <c r="N498" s="700"/>
      <c r="O498" s="700"/>
      <c r="P498" s="700"/>
      <c r="Q498" s="700"/>
      <c r="R498" s="700"/>
      <c r="S498" s="700"/>
      <c r="T498" s="700"/>
      <c r="U498" s="700"/>
      <c r="V498" s="700"/>
      <c r="W498" s="700"/>
      <c r="X498" s="700"/>
      <c r="Y498" s="700"/>
      <c r="Z498" s="700"/>
      <c r="AA498" s="700"/>
      <c r="AB498" s="700"/>
      <c r="AC498" s="700"/>
    </row>
    <row r="499" spans="1:64" x14ac:dyDescent="0.2">
      <c r="Q499" s="156"/>
    </row>
    <row r="500" spans="1:64" ht="33" customHeight="1" x14ac:dyDescent="0.25">
      <c r="A500" s="572" t="s">
        <v>228</v>
      </c>
      <c r="B500" s="572"/>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BL500" s="375"/>
    </row>
    <row r="501" spans="1:64" ht="27.75" customHeight="1" x14ac:dyDescent="0.2">
      <c r="A501" s="523" t="s">
        <v>138</v>
      </c>
      <c r="B501" s="524"/>
      <c r="C501" s="524"/>
      <c r="D501" s="524"/>
      <c r="E501" s="524"/>
      <c r="F501" s="524"/>
      <c r="G501" s="524"/>
      <c r="H501" s="524"/>
      <c r="I501" s="524"/>
      <c r="J501" s="524"/>
      <c r="K501" s="524"/>
      <c r="L501" s="524"/>
      <c r="M501" s="524"/>
      <c r="N501" s="524"/>
      <c r="O501" s="524"/>
      <c r="P501" s="524"/>
      <c r="Q501" s="524"/>
      <c r="R501" s="524"/>
      <c r="S501" s="524"/>
      <c r="T501" s="524"/>
      <c r="U501" s="524"/>
      <c r="V501" s="524"/>
      <c r="W501" s="524"/>
      <c r="X501" s="525"/>
      <c r="Y501" s="587" t="s">
        <v>44</v>
      </c>
      <c r="Z501" s="588"/>
      <c r="AA501" s="588"/>
      <c r="AB501" s="589"/>
      <c r="AC501" s="144"/>
      <c r="AD501" s="6">
        <v>0</v>
      </c>
      <c r="AE501" s="152" t="str">
        <f>IF(AD501=1,AF501,IF(AD501=2,AF502,IF(AD501=3,AF503,IF(AD501=4,AF504,""))))</f>
        <v/>
      </c>
      <c r="AF501" s="120">
        <v>-1</v>
      </c>
    </row>
    <row r="502" spans="1:64" ht="74.25" customHeight="1" x14ac:dyDescent="0.2">
      <c r="A502" s="523" t="s">
        <v>139</v>
      </c>
      <c r="B502" s="524"/>
      <c r="C502" s="524"/>
      <c r="D502" s="524"/>
      <c r="E502" s="524"/>
      <c r="F502" s="524"/>
      <c r="G502" s="524"/>
      <c r="H502" s="524"/>
      <c r="I502" s="524"/>
      <c r="J502" s="524"/>
      <c r="K502" s="524"/>
      <c r="L502" s="524"/>
      <c r="M502" s="524"/>
      <c r="N502" s="524"/>
      <c r="O502" s="524"/>
      <c r="P502" s="524"/>
      <c r="Q502" s="524"/>
      <c r="R502" s="524"/>
      <c r="S502" s="524"/>
      <c r="T502" s="524"/>
      <c r="U502" s="524"/>
      <c r="V502" s="524"/>
      <c r="W502" s="524"/>
      <c r="X502" s="525"/>
      <c r="Y502" s="587" t="s">
        <v>30</v>
      </c>
      <c r="Z502" s="588"/>
      <c r="AA502" s="588"/>
      <c r="AB502" s="589"/>
      <c r="AC502" s="144"/>
      <c r="AF502" s="120">
        <v>0</v>
      </c>
    </row>
    <row r="503" spans="1:64" ht="31.5" customHeight="1" x14ac:dyDescent="0.2">
      <c r="A503" s="523" t="s">
        <v>140</v>
      </c>
      <c r="B503" s="524"/>
      <c r="C503" s="524"/>
      <c r="D503" s="524"/>
      <c r="E503" s="524"/>
      <c r="F503" s="524"/>
      <c r="G503" s="524"/>
      <c r="H503" s="524"/>
      <c r="I503" s="524"/>
      <c r="J503" s="524"/>
      <c r="K503" s="524"/>
      <c r="L503" s="524"/>
      <c r="M503" s="524"/>
      <c r="N503" s="524"/>
      <c r="O503" s="524"/>
      <c r="P503" s="524"/>
      <c r="Q503" s="524"/>
      <c r="R503" s="524"/>
      <c r="S503" s="524"/>
      <c r="T503" s="524"/>
      <c r="U503" s="524"/>
      <c r="V503" s="524"/>
      <c r="W503" s="524"/>
      <c r="X503" s="525"/>
      <c r="Y503" s="587" t="s">
        <v>32</v>
      </c>
      <c r="Z503" s="588"/>
      <c r="AA503" s="588"/>
      <c r="AB503" s="589"/>
      <c r="AC503" s="144"/>
      <c r="AF503" s="120">
        <v>0.5</v>
      </c>
    </row>
    <row r="504" spans="1:64" ht="30" customHeight="1" x14ac:dyDescent="0.2">
      <c r="A504" s="523" t="s">
        <v>222</v>
      </c>
      <c r="B504" s="524"/>
      <c r="C504" s="524"/>
      <c r="D504" s="524"/>
      <c r="E504" s="524"/>
      <c r="F504" s="524"/>
      <c r="G504" s="524"/>
      <c r="H504" s="524"/>
      <c r="I504" s="524"/>
      <c r="J504" s="524"/>
      <c r="K504" s="524"/>
      <c r="L504" s="524"/>
      <c r="M504" s="524"/>
      <c r="N504" s="524"/>
      <c r="O504" s="524"/>
      <c r="P504" s="524"/>
      <c r="Q504" s="524"/>
      <c r="R504" s="524"/>
      <c r="S504" s="524"/>
      <c r="T504" s="524"/>
      <c r="U504" s="524"/>
      <c r="V504" s="524"/>
      <c r="W504" s="524"/>
      <c r="X504" s="525"/>
      <c r="Y504" s="587" t="s">
        <v>45</v>
      </c>
      <c r="Z504" s="588"/>
      <c r="AA504" s="588"/>
      <c r="AB504" s="589"/>
      <c r="AC504" s="144"/>
      <c r="AF504" s="120">
        <v>1</v>
      </c>
    </row>
    <row r="506" spans="1:64" ht="15" customHeight="1" x14ac:dyDescent="0.2">
      <c r="A506" s="516" t="s">
        <v>103</v>
      </c>
      <c r="B506" s="503"/>
      <c r="C506" s="503"/>
      <c r="D506" s="503"/>
      <c r="E506" s="503"/>
      <c r="F506" s="503"/>
      <c r="G506" s="503"/>
      <c r="H506" s="503"/>
      <c r="I506" s="503"/>
      <c r="J506" s="503"/>
      <c r="K506" s="503"/>
      <c r="L506" s="503"/>
      <c r="M506" s="503"/>
      <c r="N506" s="503"/>
      <c r="O506" s="503"/>
      <c r="P506" s="503"/>
      <c r="Q506" s="503"/>
      <c r="R506" s="503"/>
      <c r="S506" s="503"/>
      <c r="T506" s="503"/>
      <c r="U506" s="503"/>
      <c r="V506" s="503"/>
      <c r="W506" s="503"/>
      <c r="X506" s="503"/>
      <c r="Y506" s="503"/>
      <c r="Z506" s="503"/>
      <c r="AA506" s="503"/>
      <c r="AB506" s="503"/>
      <c r="AC506" s="504"/>
    </row>
    <row r="507" spans="1:64" x14ac:dyDescent="0.2">
      <c r="A507" s="486"/>
      <c r="B507" s="487"/>
      <c r="C507" s="487"/>
      <c r="D507" s="487"/>
      <c r="E507" s="487"/>
      <c r="F507" s="487"/>
      <c r="G507" s="487"/>
      <c r="H507" s="487"/>
      <c r="I507" s="487"/>
      <c r="J507" s="487"/>
      <c r="K507" s="487"/>
      <c r="L507" s="487"/>
      <c r="M507" s="487"/>
      <c r="N507" s="487"/>
      <c r="O507" s="487"/>
      <c r="P507" s="487"/>
      <c r="Q507" s="487"/>
      <c r="R507" s="487"/>
      <c r="S507" s="487"/>
      <c r="T507" s="487"/>
      <c r="U507" s="487"/>
      <c r="V507" s="487"/>
      <c r="W507" s="487"/>
      <c r="X507" s="487"/>
      <c r="Y507" s="487"/>
      <c r="Z507" s="487"/>
      <c r="AA507" s="487"/>
      <c r="AB507" s="487"/>
      <c r="AC507" s="488"/>
      <c r="AT507" s="323">
        <f>A507</f>
        <v>0</v>
      </c>
    </row>
    <row r="508" spans="1:64" x14ac:dyDescent="0.2">
      <c r="AC508" s="120"/>
    </row>
    <row r="509" spans="1:64" ht="45" customHeight="1" x14ac:dyDescent="0.2">
      <c r="A509" s="568" t="s">
        <v>301</v>
      </c>
      <c r="B509" s="569"/>
      <c r="C509" s="570" t="s">
        <v>310</v>
      </c>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1"/>
    </row>
    <row r="510" spans="1:64" x14ac:dyDescent="0.2">
      <c r="AM510" s="120"/>
      <c r="AN510" s="120"/>
      <c r="AO510" s="120"/>
      <c r="AP510" s="120"/>
      <c r="AT510" s="120"/>
    </row>
    <row r="512" spans="1:64" ht="15" x14ac:dyDescent="0.25">
      <c r="A512" s="567" t="s">
        <v>248</v>
      </c>
      <c r="B512" s="567"/>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M512" s="120"/>
      <c r="AN512" s="120"/>
      <c r="AO512" s="120"/>
      <c r="AP512" s="120"/>
      <c r="AT512" s="120"/>
    </row>
    <row r="513" spans="1:46" x14ac:dyDescent="0.2">
      <c r="Q513" s="156"/>
      <c r="AM513" s="120"/>
      <c r="AN513" s="120"/>
      <c r="AO513" s="120"/>
      <c r="AP513" s="120"/>
      <c r="AT513" s="120"/>
    </row>
    <row r="514" spans="1:46" ht="39" customHeight="1" x14ac:dyDescent="0.2">
      <c r="A514" s="695" t="s">
        <v>249</v>
      </c>
      <c r="B514" s="695"/>
      <c r="C514" s="695"/>
      <c r="D514" s="695"/>
      <c r="E514" s="695"/>
      <c r="F514" s="695"/>
      <c r="G514" s="695"/>
      <c r="H514" s="695"/>
      <c r="I514" s="695"/>
      <c r="J514" s="695"/>
      <c r="K514" s="695"/>
      <c r="L514" s="695"/>
      <c r="M514" s="695"/>
      <c r="N514" s="695"/>
      <c r="O514" s="695"/>
      <c r="P514" s="695"/>
      <c r="Q514" s="695"/>
      <c r="R514" s="695"/>
      <c r="S514" s="695"/>
      <c r="T514" s="695"/>
      <c r="U514" s="695"/>
      <c r="V514" s="695"/>
      <c r="W514" s="695"/>
      <c r="X514" s="695"/>
      <c r="Y514" s="695"/>
      <c r="Z514" s="695"/>
      <c r="AA514" s="695"/>
      <c r="AB514" s="695"/>
      <c r="AC514" s="695"/>
      <c r="AG514" s="177" t="s">
        <v>152</v>
      </c>
      <c r="AH514" s="178"/>
      <c r="AI514" s="178"/>
      <c r="AJ514" s="178"/>
      <c r="AK514" s="179"/>
      <c r="AM514" s="120"/>
      <c r="AN514" s="120"/>
      <c r="AO514" s="120"/>
      <c r="AP514" s="120"/>
      <c r="AT514" s="120"/>
    </row>
    <row r="515" spans="1:46" ht="37.5" customHeight="1" x14ac:dyDescent="0.2">
      <c r="A515" s="645" t="s">
        <v>250</v>
      </c>
      <c r="B515" s="524"/>
      <c r="C515" s="524"/>
      <c r="D515" s="524"/>
      <c r="E515" s="524"/>
      <c r="F515" s="524"/>
      <c r="G515" s="524"/>
      <c r="H515" s="524"/>
      <c r="I515" s="524"/>
      <c r="J515" s="524"/>
      <c r="K515" s="524"/>
      <c r="L515" s="524"/>
      <c r="M515" s="524"/>
      <c r="N515" s="524"/>
      <c r="O515" s="524"/>
      <c r="P515" s="524"/>
      <c r="Q515" s="524"/>
      <c r="R515" s="524"/>
      <c r="S515" s="524"/>
      <c r="T515" s="524"/>
      <c r="U515" s="524"/>
      <c r="V515" s="524"/>
      <c r="W515" s="524"/>
      <c r="X515" s="524"/>
      <c r="Y515" s="525"/>
      <c r="Z515" s="680" t="s">
        <v>59</v>
      </c>
      <c r="AA515" s="681"/>
      <c r="AB515" s="681"/>
      <c r="AC515" s="682"/>
      <c r="AD515" s="275" t="s">
        <v>281</v>
      </c>
      <c r="AF515" s="150"/>
      <c r="AG515" s="180" t="s">
        <v>150</v>
      </c>
      <c r="AH515" s="274" t="s">
        <v>147</v>
      </c>
      <c r="AI515" s="274"/>
      <c r="AJ515" s="277" t="s">
        <v>149</v>
      </c>
      <c r="AK515" s="181"/>
      <c r="AM515" s="120"/>
      <c r="AN515" s="120"/>
      <c r="AO515" s="120"/>
      <c r="AP515" s="120"/>
      <c r="AT515" s="120"/>
    </row>
    <row r="516" spans="1:46" ht="22.5" customHeight="1" x14ac:dyDescent="0.2">
      <c r="A516" s="182"/>
      <c r="B516" s="646" t="s">
        <v>33</v>
      </c>
      <c r="C516" s="647"/>
      <c r="D516" s="647"/>
      <c r="E516" s="647"/>
      <c r="F516" s="647"/>
      <c r="G516" s="647"/>
      <c r="H516" s="647"/>
      <c r="I516" s="647"/>
      <c r="J516" s="647"/>
      <c r="K516" s="183"/>
      <c r="L516" s="184"/>
      <c r="M516" s="182"/>
      <c r="N516" s="646" t="s">
        <v>57</v>
      </c>
      <c r="O516" s="647"/>
      <c r="P516" s="647"/>
      <c r="Q516" s="647"/>
      <c r="R516" s="647"/>
      <c r="S516" s="647"/>
      <c r="T516" s="647"/>
      <c r="U516" s="647"/>
      <c r="V516" s="647"/>
      <c r="W516" s="647"/>
      <c r="X516" s="647"/>
      <c r="Y516" s="647"/>
      <c r="Z516" s="683"/>
      <c r="AA516" s="684"/>
      <c r="AB516" s="684"/>
      <c r="AC516" s="685"/>
      <c r="AD516" s="210" t="b">
        <v>0</v>
      </c>
      <c r="AE516" s="203" t="b">
        <v>0</v>
      </c>
      <c r="AG516" s="278" t="str">
        <f>IF(AJ516="","",IF(LEN(AJ516)=2,-0.5,-1))</f>
        <v/>
      </c>
      <c r="AH516" s="276" t="str">
        <f>IF(AD516=FALSE,"","1;")</f>
        <v/>
      </c>
      <c r="AI516" s="276" t="str">
        <f>IF(AE516=FALSE,"","4;")</f>
        <v/>
      </c>
      <c r="AJ516" s="152" t="str">
        <f>CONCATENATE(AH516,AH517,AH518,AI516,AI517,AI518)</f>
        <v/>
      </c>
      <c r="AK516" s="181"/>
      <c r="AM516" s="120"/>
      <c r="AN516" s="120"/>
      <c r="AO516" s="120"/>
      <c r="AP516" s="120"/>
      <c r="AT516" s="120"/>
    </row>
    <row r="517" spans="1:46" ht="22.5" customHeight="1" x14ac:dyDescent="0.2">
      <c r="A517" s="182"/>
      <c r="B517" s="646" t="s">
        <v>55</v>
      </c>
      <c r="C517" s="647"/>
      <c r="D517" s="647"/>
      <c r="E517" s="647"/>
      <c r="F517" s="647"/>
      <c r="G517" s="647"/>
      <c r="H517" s="647"/>
      <c r="I517" s="647"/>
      <c r="J517" s="647"/>
      <c r="K517" s="183"/>
      <c r="L517" s="184"/>
      <c r="M517" s="182"/>
      <c r="N517" s="646" t="s">
        <v>58</v>
      </c>
      <c r="O517" s="647"/>
      <c r="P517" s="647"/>
      <c r="Q517" s="647"/>
      <c r="R517" s="647"/>
      <c r="S517" s="647"/>
      <c r="T517" s="647"/>
      <c r="U517" s="647"/>
      <c r="V517" s="647"/>
      <c r="W517" s="647"/>
      <c r="X517" s="647"/>
      <c r="Y517" s="647"/>
      <c r="Z517" s="683"/>
      <c r="AA517" s="684"/>
      <c r="AB517" s="684"/>
      <c r="AC517" s="685"/>
      <c r="AD517" s="211" t="b">
        <v>0</v>
      </c>
      <c r="AE517" s="204" t="b">
        <v>0</v>
      </c>
      <c r="AG517" s="185"/>
      <c r="AH517" s="276" t="str">
        <f>IF(AD517=FALSE,"","2;")</f>
        <v/>
      </c>
      <c r="AI517" s="276" t="str">
        <f>IF(AE517=FALSE,"","5;")</f>
        <v/>
      </c>
      <c r="AJ517" s="134"/>
      <c r="AK517" s="749" t="s">
        <v>153</v>
      </c>
      <c r="AM517" s="120"/>
      <c r="AN517" s="120"/>
      <c r="AO517" s="120"/>
      <c r="AP517" s="120"/>
      <c r="AT517" s="120"/>
    </row>
    <row r="518" spans="1:46" ht="34.5" customHeight="1" x14ac:dyDescent="0.2">
      <c r="A518" s="186"/>
      <c r="B518" s="665" t="s">
        <v>56</v>
      </c>
      <c r="C518" s="666"/>
      <c r="D518" s="666"/>
      <c r="E518" s="666"/>
      <c r="F518" s="666"/>
      <c r="G518" s="666"/>
      <c r="H518" s="666"/>
      <c r="I518" s="666"/>
      <c r="J518" s="666"/>
      <c r="K518" s="187"/>
      <c r="L518" s="188"/>
      <c r="M518" s="186"/>
      <c r="N518" s="752" t="s">
        <v>520</v>
      </c>
      <c r="O518" s="753"/>
      <c r="P518" s="753"/>
      <c r="Q518" s="753"/>
      <c r="R518" s="753"/>
      <c r="S518" s="753"/>
      <c r="T518" s="753"/>
      <c r="U518" s="753"/>
      <c r="V518" s="753"/>
      <c r="W518" s="753"/>
      <c r="X518" s="753"/>
      <c r="Y518" s="668"/>
      <c r="Z518" s="686"/>
      <c r="AA518" s="687"/>
      <c r="AB518" s="687"/>
      <c r="AC518" s="688"/>
      <c r="AD518" s="212" t="b">
        <v>0</v>
      </c>
      <c r="AE518" s="205" t="b">
        <v>0</v>
      </c>
      <c r="AG518" s="185"/>
      <c r="AH518" s="276" t="str">
        <f>IF(AD518=FALSE,"","3;")</f>
        <v/>
      </c>
      <c r="AI518" s="276" t="str">
        <f>IF(AE518=FALSE,"","6;")</f>
        <v/>
      </c>
      <c r="AJ518" s="134"/>
      <c r="AK518" s="750"/>
      <c r="AM518" s="120"/>
      <c r="AN518" s="120"/>
      <c r="AO518" s="120"/>
      <c r="AP518" s="120"/>
      <c r="AT518" s="120"/>
    </row>
    <row r="519" spans="1:46" ht="40.5" customHeight="1" x14ac:dyDescent="0.2">
      <c r="A519" s="190"/>
      <c r="B519" s="663" t="s">
        <v>251</v>
      </c>
      <c r="C519" s="663"/>
      <c r="D519" s="663"/>
      <c r="E519" s="663"/>
      <c r="F519" s="663"/>
      <c r="G519" s="663"/>
      <c r="H519" s="663"/>
      <c r="I519" s="663"/>
      <c r="J519" s="663"/>
      <c r="K519" s="663"/>
      <c r="L519" s="663"/>
      <c r="M519" s="663"/>
      <c r="N519" s="663"/>
      <c r="O519" s="663"/>
      <c r="P519" s="663"/>
      <c r="Q519" s="663"/>
      <c r="R519" s="663"/>
      <c r="S519" s="663"/>
      <c r="T519" s="663"/>
      <c r="U519" s="663"/>
      <c r="V519" s="663"/>
      <c r="W519" s="663"/>
      <c r="X519" s="663"/>
      <c r="Y519" s="664"/>
      <c r="Z519" s="669" t="s">
        <v>30</v>
      </c>
      <c r="AA519" s="670"/>
      <c r="AB519" s="670"/>
      <c r="AC519" s="671"/>
      <c r="AD519" s="211" t="b">
        <v>0</v>
      </c>
      <c r="AE519" s="204"/>
      <c r="AG519" s="185"/>
      <c r="AH519" s="134"/>
      <c r="AI519" s="134"/>
      <c r="AJ519" s="134"/>
      <c r="AK519" s="279" t="str">
        <f>IF(AD519=TRUE,"x","")</f>
        <v/>
      </c>
      <c r="AM519" s="120"/>
      <c r="AN519" s="120"/>
      <c r="AO519" s="120"/>
      <c r="AP519" s="120"/>
      <c r="AT519" s="120"/>
    </row>
    <row r="520" spans="1:46" ht="39.75" customHeight="1" x14ac:dyDescent="0.2">
      <c r="A520" s="645" t="s">
        <v>252</v>
      </c>
      <c r="B520" s="524"/>
      <c r="C520" s="524"/>
      <c r="D520" s="524"/>
      <c r="E520" s="524"/>
      <c r="F520" s="524"/>
      <c r="G520" s="524"/>
      <c r="H520" s="524"/>
      <c r="I520" s="524"/>
      <c r="J520" s="524"/>
      <c r="K520" s="524"/>
      <c r="L520" s="524"/>
      <c r="M520" s="524"/>
      <c r="N520" s="524"/>
      <c r="O520" s="524"/>
      <c r="P520" s="524"/>
      <c r="Q520" s="524"/>
      <c r="R520" s="524"/>
      <c r="S520" s="524"/>
      <c r="T520" s="524"/>
      <c r="U520" s="524"/>
      <c r="V520" s="524"/>
      <c r="W520" s="524"/>
      <c r="X520" s="524"/>
      <c r="Y520" s="525"/>
      <c r="Z520" s="680" t="s">
        <v>60</v>
      </c>
      <c r="AA520" s="681"/>
      <c r="AB520" s="681"/>
      <c r="AC520" s="682"/>
      <c r="AD520" s="211"/>
      <c r="AE520" s="204"/>
      <c r="AG520" s="180" t="s">
        <v>151</v>
      </c>
      <c r="AH520" s="274" t="s">
        <v>148</v>
      </c>
      <c r="AI520" s="274"/>
      <c r="AJ520" s="277" t="s">
        <v>149</v>
      </c>
      <c r="AK520" s="181"/>
      <c r="AM520" s="120"/>
      <c r="AN520" s="120"/>
      <c r="AO520" s="120"/>
      <c r="AP520" s="120"/>
      <c r="AT520" s="120"/>
    </row>
    <row r="521" spans="1:46" ht="22.5" customHeight="1" x14ac:dyDescent="0.2">
      <c r="A521" s="182"/>
      <c r="B521" s="646" t="s">
        <v>33</v>
      </c>
      <c r="C521" s="647"/>
      <c r="D521" s="647"/>
      <c r="E521" s="647"/>
      <c r="F521" s="647"/>
      <c r="G521" s="647"/>
      <c r="H521" s="647"/>
      <c r="I521" s="647"/>
      <c r="J521" s="647"/>
      <c r="K521" s="183"/>
      <c r="L521" s="184"/>
      <c r="M521" s="182"/>
      <c r="N521" s="646" t="s">
        <v>57</v>
      </c>
      <c r="O521" s="647"/>
      <c r="P521" s="647"/>
      <c r="Q521" s="647"/>
      <c r="R521" s="647"/>
      <c r="S521" s="647"/>
      <c r="T521" s="647"/>
      <c r="U521" s="647"/>
      <c r="V521" s="647"/>
      <c r="W521" s="647"/>
      <c r="X521" s="647"/>
      <c r="Y521" s="647"/>
      <c r="Z521" s="683"/>
      <c r="AA521" s="684"/>
      <c r="AB521" s="684"/>
      <c r="AC521" s="685"/>
      <c r="AD521" s="210" t="b">
        <v>0</v>
      </c>
      <c r="AE521" s="203" t="b">
        <v>0</v>
      </c>
      <c r="AG521" s="278" t="str">
        <f>IF(AJ521="","",IF(LEN(AJ521)=2,0.5,1))</f>
        <v/>
      </c>
      <c r="AH521" s="276" t="str">
        <f>IF(AD521=FALSE,"","1;")</f>
        <v/>
      </c>
      <c r="AI521" s="276" t="str">
        <f>IF(AE521=FALSE,"","4;")</f>
        <v/>
      </c>
      <c r="AJ521" s="152" t="str">
        <f>CONCATENATE(AH521,AH522,AH523,AI521,AI522,AI523)</f>
        <v/>
      </c>
      <c r="AK521" s="181"/>
      <c r="AM521" s="120"/>
      <c r="AN521" s="120"/>
      <c r="AO521" s="120"/>
      <c r="AP521" s="120"/>
      <c r="AT521" s="120"/>
    </row>
    <row r="522" spans="1:46" ht="22.5" customHeight="1" x14ac:dyDescent="0.2">
      <c r="A522" s="182"/>
      <c r="B522" s="646" t="s">
        <v>55</v>
      </c>
      <c r="C522" s="647"/>
      <c r="D522" s="647"/>
      <c r="E522" s="647"/>
      <c r="F522" s="647"/>
      <c r="G522" s="647"/>
      <c r="H522" s="647"/>
      <c r="I522" s="647"/>
      <c r="J522" s="647"/>
      <c r="K522" s="183"/>
      <c r="L522" s="184"/>
      <c r="M522" s="182"/>
      <c r="N522" s="646" t="s">
        <v>58</v>
      </c>
      <c r="O522" s="647"/>
      <c r="P522" s="647"/>
      <c r="Q522" s="647"/>
      <c r="R522" s="647"/>
      <c r="S522" s="647"/>
      <c r="T522" s="647"/>
      <c r="U522" s="647"/>
      <c r="V522" s="647"/>
      <c r="W522" s="647"/>
      <c r="X522" s="647"/>
      <c r="Y522" s="647"/>
      <c r="Z522" s="683"/>
      <c r="AA522" s="684"/>
      <c r="AB522" s="684"/>
      <c r="AC522" s="685"/>
      <c r="AD522" s="211" t="b">
        <v>0</v>
      </c>
      <c r="AE522" s="204" t="b">
        <v>0</v>
      </c>
      <c r="AG522" s="185"/>
      <c r="AH522" s="276" t="str">
        <f>IF(AD522=FALSE,"","2;")</f>
        <v/>
      </c>
      <c r="AI522" s="276" t="str">
        <f>IF(AE522=FALSE,"","5;")</f>
        <v/>
      </c>
      <c r="AJ522" s="134"/>
      <c r="AK522" s="181"/>
      <c r="AM522" s="120"/>
      <c r="AN522" s="120"/>
      <c r="AO522" s="120"/>
      <c r="AP522" s="120"/>
      <c r="AT522" s="120"/>
    </row>
    <row r="523" spans="1:46" ht="27.75" customHeight="1" x14ac:dyDescent="0.2">
      <c r="A523" s="182"/>
      <c r="B523" s="646" t="s">
        <v>56</v>
      </c>
      <c r="C523" s="647"/>
      <c r="D523" s="647"/>
      <c r="E523" s="647"/>
      <c r="F523" s="647"/>
      <c r="G523" s="647"/>
      <c r="H523" s="647"/>
      <c r="I523" s="647"/>
      <c r="J523" s="647"/>
      <c r="K523" s="183"/>
      <c r="L523" s="184"/>
      <c r="M523" s="182"/>
      <c r="N523" s="667" t="s">
        <v>520</v>
      </c>
      <c r="O523" s="668"/>
      <c r="P523" s="668"/>
      <c r="Q523" s="668"/>
      <c r="R523" s="668"/>
      <c r="S523" s="668"/>
      <c r="T523" s="668"/>
      <c r="U523" s="668"/>
      <c r="V523" s="668"/>
      <c r="W523" s="668"/>
      <c r="X523" s="668"/>
      <c r="Y523" s="668"/>
      <c r="Z523" s="686"/>
      <c r="AA523" s="687"/>
      <c r="AB523" s="687"/>
      <c r="AC523" s="688"/>
      <c r="AD523" s="212" t="b">
        <v>0</v>
      </c>
      <c r="AE523" s="205" t="b">
        <v>0</v>
      </c>
      <c r="AG523" s="185"/>
      <c r="AH523" s="276" t="str">
        <f>IF(AD523=FALSE,"","3;")</f>
        <v/>
      </c>
      <c r="AI523" s="276" t="str">
        <f>IF(AE523=FALSE,"","6;")</f>
        <v/>
      </c>
      <c r="AJ523" s="134"/>
      <c r="AK523" s="181"/>
      <c r="AM523" s="120"/>
      <c r="AN523" s="120"/>
      <c r="AO523" s="120"/>
      <c r="AP523" s="120"/>
      <c r="AT523" s="120"/>
    </row>
    <row r="524" spans="1:46" x14ac:dyDescent="0.2">
      <c r="A524" s="662" t="str">
        <f>IF(AND(OR(AG516&lt;&gt;"",AG521&lt;&gt;""),AD519=TRUE),"Hinweis: Bitte widersprüchliche Angaben korrigieren ('keine Wirkung' und 'pos.' bzw. 'neg. Wirkung').","")</f>
        <v/>
      </c>
      <c r="B524" s="662"/>
      <c r="C524" s="662"/>
      <c r="D524" s="662"/>
      <c r="E524" s="662"/>
      <c r="F524" s="662"/>
      <c r="G524" s="662"/>
      <c r="H524" s="662"/>
      <c r="I524" s="662"/>
      <c r="J524" s="662"/>
      <c r="K524" s="662"/>
      <c r="L524" s="662"/>
      <c r="M524" s="662"/>
      <c r="N524" s="662"/>
      <c r="O524" s="662"/>
      <c r="P524" s="662"/>
      <c r="Q524" s="662"/>
      <c r="R524" s="662"/>
      <c r="S524" s="662"/>
      <c r="T524" s="662"/>
      <c r="U524" s="662"/>
      <c r="V524" s="662"/>
      <c r="W524" s="662"/>
      <c r="X524" s="662"/>
      <c r="Y524" s="662"/>
      <c r="Z524" s="662"/>
      <c r="AA524" s="662"/>
      <c r="AB524" s="662"/>
      <c r="AC524" s="662"/>
      <c r="AG524" s="189"/>
      <c r="AH524" s="126"/>
      <c r="AI524" s="126"/>
      <c r="AJ524" s="126"/>
      <c r="AK524" s="191"/>
      <c r="AM524" s="120"/>
      <c r="AN524" s="120"/>
      <c r="AO524" s="120"/>
      <c r="AP524" s="120"/>
      <c r="AT524" s="120"/>
    </row>
    <row r="525" spans="1:46" ht="15" customHeight="1" x14ac:dyDescent="0.2">
      <c r="A525" s="516" t="s">
        <v>103</v>
      </c>
      <c r="B525" s="503"/>
      <c r="C525" s="503"/>
      <c r="D525" s="503"/>
      <c r="E525" s="503"/>
      <c r="F525" s="503"/>
      <c r="G525" s="503"/>
      <c r="H525" s="503"/>
      <c r="I525" s="503"/>
      <c r="J525" s="503"/>
      <c r="K525" s="503"/>
      <c r="L525" s="503"/>
      <c r="M525" s="503"/>
      <c r="N525" s="503"/>
      <c r="O525" s="503"/>
      <c r="P525" s="503"/>
      <c r="Q525" s="503"/>
      <c r="R525" s="503"/>
      <c r="S525" s="503"/>
      <c r="T525" s="503"/>
      <c r="U525" s="503"/>
      <c r="V525" s="503"/>
      <c r="W525" s="503"/>
      <c r="X525" s="503"/>
      <c r="Y525" s="503"/>
      <c r="Z525" s="503"/>
      <c r="AA525" s="503"/>
      <c r="AB525" s="503"/>
      <c r="AC525" s="504"/>
    </row>
    <row r="526" spans="1:46" x14ac:dyDescent="0.2">
      <c r="A526" s="486"/>
      <c r="B526" s="487"/>
      <c r="C526" s="487"/>
      <c r="D526" s="487"/>
      <c r="E526" s="487"/>
      <c r="F526" s="487"/>
      <c r="G526" s="487"/>
      <c r="H526" s="487"/>
      <c r="I526" s="487"/>
      <c r="J526" s="487"/>
      <c r="K526" s="487"/>
      <c r="L526" s="487"/>
      <c r="M526" s="487"/>
      <c r="N526" s="487"/>
      <c r="O526" s="487"/>
      <c r="P526" s="487"/>
      <c r="Q526" s="487"/>
      <c r="R526" s="487"/>
      <c r="S526" s="487"/>
      <c r="T526" s="487"/>
      <c r="U526" s="487"/>
      <c r="V526" s="487"/>
      <c r="W526" s="487"/>
      <c r="X526" s="487"/>
      <c r="Y526" s="487"/>
      <c r="Z526" s="487"/>
      <c r="AA526" s="487"/>
      <c r="AB526" s="487"/>
      <c r="AC526" s="488"/>
      <c r="AT526" s="323">
        <f>A526</f>
        <v>0</v>
      </c>
    </row>
    <row r="527" spans="1:46" x14ac:dyDescent="0.2">
      <c r="AC527" s="120"/>
      <c r="AM527" s="120"/>
      <c r="AN527" s="120"/>
      <c r="AO527" s="120"/>
      <c r="AP527" s="120"/>
      <c r="AT527" s="120"/>
    </row>
    <row r="528" spans="1:46" ht="45" customHeight="1" x14ac:dyDescent="0.2">
      <c r="A528" s="568" t="s">
        <v>301</v>
      </c>
      <c r="B528" s="569"/>
      <c r="C528" s="570" t="s">
        <v>311</v>
      </c>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1"/>
      <c r="AM528" s="120"/>
      <c r="AN528" s="120"/>
      <c r="AO528" s="120"/>
      <c r="AP528" s="120"/>
      <c r="AT528" s="120"/>
    </row>
    <row r="530" spans="1:50" x14ac:dyDescent="0.2">
      <c r="AM530" s="120"/>
      <c r="AN530" s="120"/>
      <c r="AO530" s="120"/>
      <c r="AP530" s="120"/>
      <c r="AT530" s="120"/>
    </row>
    <row r="531" spans="1:50" ht="40.5" customHeight="1" x14ac:dyDescent="0.2">
      <c r="A531" s="644" t="s">
        <v>398</v>
      </c>
      <c r="B531" s="644"/>
      <c r="C531" s="644"/>
      <c r="D531" s="644"/>
      <c r="E531" s="644"/>
      <c r="F531" s="644"/>
      <c r="G531" s="644"/>
      <c r="H531" s="644"/>
      <c r="I531" s="644"/>
      <c r="J531" s="644"/>
      <c r="K531" s="644"/>
      <c r="L531" s="644"/>
      <c r="M531" s="644"/>
      <c r="N531" s="644"/>
      <c r="O531" s="644"/>
      <c r="P531" s="644"/>
      <c r="Q531" s="644"/>
      <c r="R531" s="644"/>
      <c r="S531" s="644"/>
      <c r="T531" s="644"/>
      <c r="U531" s="644"/>
      <c r="V531" s="644"/>
      <c r="W531" s="644"/>
      <c r="X531" s="644"/>
      <c r="Y531" s="644"/>
      <c r="Z531" s="644"/>
      <c r="AA531" s="644"/>
      <c r="AB531" s="644"/>
      <c r="AC531" s="644"/>
      <c r="AM531" s="120"/>
      <c r="AN531" s="120"/>
      <c r="AO531" s="120"/>
      <c r="AP531" s="120"/>
      <c r="AT531" s="120"/>
    </row>
    <row r="532" spans="1:50" ht="24" customHeight="1" x14ac:dyDescent="0.2">
      <c r="A532" s="438"/>
      <c r="B532" s="438"/>
      <c r="C532" s="438"/>
      <c r="D532" s="438"/>
      <c r="E532" s="438"/>
      <c r="F532" s="438"/>
      <c r="G532" s="438"/>
      <c r="H532" s="438"/>
      <c r="I532" s="438"/>
      <c r="J532" s="438"/>
      <c r="K532" s="438"/>
      <c r="L532" s="438"/>
      <c r="M532" s="438"/>
      <c r="N532" s="438"/>
      <c r="O532" s="438"/>
      <c r="P532" s="438"/>
      <c r="Q532" s="438"/>
      <c r="R532" s="438"/>
      <c r="S532" s="438"/>
      <c r="T532" s="438"/>
      <c r="U532" s="438"/>
      <c r="V532" s="438"/>
      <c r="W532" s="438"/>
      <c r="X532" s="438"/>
      <c r="Y532" s="438"/>
      <c r="Z532" s="438"/>
      <c r="AA532" s="438"/>
      <c r="AB532" s="438"/>
      <c r="AC532" s="438"/>
      <c r="AM532" s="120"/>
      <c r="AN532" s="120"/>
      <c r="AO532" s="120"/>
      <c r="AP532" s="120"/>
      <c r="AT532" s="120"/>
    </row>
    <row r="533" spans="1:50" ht="97.5" customHeight="1" x14ac:dyDescent="0.2">
      <c r="A533" s="672" t="s">
        <v>0</v>
      </c>
      <c r="B533" s="672"/>
      <c r="C533" s="672"/>
      <c r="D533" s="674" t="s">
        <v>399</v>
      </c>
      <c r="E533" s="674"/>
      <c r="F533" s="674"/>
      <c r="G533" s="674"/>
      <c r="H533" s="674"/>
      <c r="I533" s="674"/>
      <c r="J533" s="674"/>
      <c r="K533" s="674"/>
      <c r="L533" s="674"/>
      <c r="M533" s="674"/>
      <c r="N533" s="674"/>
      <c r="O533" s="674"/>
      <c r="P533" s="674"/>
      <c r="Q533" s="674"/>
      <c r="R533" s="674"/>
      <c r="S533" s="674"/>
      <c r="T533" s="674"/>
      <c r="U533" s="674"/>
      <c r="V533" s="674"/>
      <c r="W533" s="674"/>
      <c r="X533" s="674"/>
      <c r="Y533" s="674"/>
      <c r="Z533" s="674"/>
      <c r="AA533" s="674"/>
      <c r="AB533" s="674"/>
      <c r="AC533" s="675"/>
      <c r="AM533" s="120"/>
      <c r="AN533" s="120"/>
      <c r="AO533" s="120"/>
      <c r="AP533" s="120"/>
      <c r="AT533" s="120"/>
    </row>
    <row r="534" spans="1:50" ht="318" customHeight="1" x14ac:dyDescent="0.2">
      <c r="A534" s="673"/>
      <c r="B534" s="673"/>
      <c r="C534" s="673"/>
      <c r="D534" s="676" t="s">
        <v>400</v>
      </c>
      <c r="E534" s="676"/>
      <c r="F534" s="676"/>
      <c r="G534" s="676"/>
      <c r="H534" s="676"/>
      <c r="I534" s="676"/>
      <c r="J534" s="676"/>
      <c r="K534" s="676"/>
      <c r="L534" s="676"/>
      <c r="M534" s="676"/>
      <c r="N534" s="676"/>
      <c r="O534" s="676"/>
      <c r="P534" s="676"/>
      <c r="Q534" s="676"/>
      <c r="R534" s="676"/>
      <c r="S534" s="676"/>
      <c r="T534" s="676"/>
      <c r="U534" s="676"/>
      <c r="V534" s="676"/>
      <c r="W534" s="676"/>
      <c r="X534" s="676"/>
      <c r="Y534" s="676"/>
      <c r="Z534" s="676"/>
      <c r="AA534" s="676"/>
      <c r="AB534" s="676"/>
      <c r="AC534" s="677"/>
      <c r="AF534" s="192"/>
      <c r="AM534" s="120"/>
      <c r="AN534" s="120"/>
      <c r="AO534" s="120"/>
      <c r="AP534" s="120"/>
      <c r="AT534" s="120"/>
    </row>
    <row r="535" spans="1:50" x14ac:dyDescent="0.2">
      <c r="AM535" s="437"/>
      <c r="AN535" s="437"/>
      <c r="AO535" s="437"/>
      <c r="AP535" s="437"/>
    </row>
    <row r="536" spans="1:50" ht="14.25" customHeight="1" x14ac:dyDescent="0.2">
      <c r="AM536" s="120"/>
      <c r="AN536" s="120"/>
      <c r="AO536" s="120"/>
      <c r="AP536" s="120"/>
      <c r="AT536" s="120"/>
    </row>
    <row r="537" spans="1:50" ht="25.5" customHeight="1" x14ac:dyDescent="0.2">
      <c r="A537" s="644" t="s">
        <v>339</v>
      </c>
      <c r="B537" s="644"/>
      <c r="C537" s="644"/>
      <c r="D537" s="644"/>
      <c r="E537" s="644"/>
      <c r="F537" s="644"/>
      <c r="G537" s="644"/>
      <c r="H537" s="644"/>
      <c r="I537" s="644"/>
      <c r="J537" s="644"/>
      <c r="K537" s="644"/>
      <c r="L537" s="644"/>
      <c r="M537" s="644"/>
      <c r="N537" s="644"/>
      <c r="O537" s="644"/>
      <c r="P537" s="644"/>
      <c r="Q537" s="644"/>
      <c r="R537" s="644"/>
      <c r="S537" s="644"/>
      <c r="T537" s="644"/>
      <c r="U537" s="644"/>
      <c r="V537" s="644"/>
      <c r="W537" s="644"/>
      <c r="X537" s="644"/>
      <c r="Y537" s="644"/>
      <c r="Z537" s="644"/>
      <c r="AA537" s="644"/>
      <c r="AB537" s="644"/>
      <c r="AC537" s="644"/>
      <c r="AM537" s="120"/>
      <c r="AN537" s="120"/>
      <c r="AO537" s="120"/>
      <c r="AP537" s="120"/>
      <c r="AT537" s="120"/>
      <c r="AX537" s="456"/>
    </row>
    <row r="538" spans="1:50" ht="114" customHeight="1" x14ac:dyDescent="0.2">
      <c r="A538" s="678" t="s">
        <v>401</v>
      </c>
      <c r="B538" s="679"/>
      <c r="C538" s="679"/>
      <c r="D538" s="679"/>
      <c r="E538" s="679"/>
      <c r="F538" s="679"/>
      <c r="G538" s="679"/>
      <c r="H538" s="679"/>
      <c r="I538" s="679"/>
      <c r="J538" s="679"/>
      <c r="K538" s="679"/>
      <c r="L538" s="679"/>
      <c r="M538" s="679"/>
      <c r="N538" s="679"/>
      <c r="O538" s="679"/>
      <c r="P538" s="679"/>
      <c r="Q538" s="679"/>
      <c r="R538" s="679"/>
      <c r="S538" s="679"/>
      <c r="T538" s="679"/>
      <c r="U538" s="679"/>
      <c r="V538" s="679"/>
      <c r="W538" s="679"/>
      <c r="X538" s="679"/>
      <c r="Y538" s="679"/>
      <c r="Z538" s="679"/>
      <c r="AA538" s="679"/>
      <c r="AB538" s="679"/>
      <c r="AC538" s="679"/>
      <c r="AM538" s="437"/>
      <c r="AN538" s="437"/>
      <c r="AO538" s="437"/>
      <c r="AP538" s="437"/>
      <c r="AX538" s="456"/>
    </row>
    <row r="539" spans="1:50" ht="60" customHeight="1" x14ac:dyDescent="0.2">
      <c r="A539" s="522" t="s">
        <v>402</v>
      </c>
      <c r="B539" s="522"/>
      <c r="C539" s="522"/>
      <c r="D539" s="522"/>
      <c r="E539" s="522"/>
      <c r="F539" s="522"/>
      <c r="G539" s="522"/>
      <c r="H539" s="522"/>
      <c r="I539" s="522"/>
      <c r="J539" s="522"/>
      <c r="K539" s="522"/>
      <c r="L539" s="522"/>
      <c r="M539" s="522"/>
      <c r="N539" s="522"/>
      <c r="O539" s="522"/>
      <c r="P539" s="522"/>
      <c r="Q539" s="522"/>
      <c r="R539" s="522"/>
      <c r="S539" s="522"/>
      <c r="T539" s="522"/>
      <c r="U539" s="522"/>
      <c r="V539" s="522"/>
      <c r="W539" s="522"/>
      <c r="X539" s="522"/>
      <c r="Y539" s="522"/>
      <c r="Z539" s="522"/>
      <c r="AA539" s="522"/>
      <c r="AB539" s="522"/>
      <c r="AC539" s="522"/>
      <c r="AF539" s="153"/>
      <c r="AG539" s="153"/>
      <c r="AH539" s="153"/>
      <c r="AM539" s="120"/>
      <c r="AN539" s="120"/>
      <c r="AO539" s="120"/>
      <c r="AP539" s="120"/>
      <c r="AT539" s="120"/>
      <c r="AX539" s="456"/>
    </row>
    <row r="540" spans="1:50" ht="38.25" customHeight="1" x14ac:dyDescent="0.2">
      <c r="A540" s="559" t="s">
        <v>403</v>
      </c>
      <c r="B540" s="560"/>
      <c r="C540" s="560"/>
      <c r="D540" s="561"/>
      <c r="E540" s="516" t="s">
        <v>404</v>
      </c>
      <c r="F540" s="503"/>
      <c r="G540" s="503"/>
      <c r="H540" s="503"/>
      <c r="I540" s="503"/>
      <c r="J540" s="503"/>
      <c r="K540" s="503"/>
      <c r="L540" s="503"/>
      <c r="M540" s="503"/>
      <c r="N540" s="503"/>
      <c r="O540" s="503"/>
      <c r="P540" s="503"/>
      <c r="Q540" s="504"/>
      <c r="R540" s="516" t="s">
        <v>405</v>
      </c>
      <c r="S540" s="503"/>
      <c r="T540" s="503"/>
      <c r="U540" s="503"/>
      <c r="V540" s="503"/>
      <c r="W540" s="503"/>
      <c r="X540" s="503"/>
      <c r="Y540" s="503"/>
      <c r="Z540" s="503"/>
      <c r="AA540" s="503"/>
      <c r="AB540" s="503"/>
      <c r="AC540" s="504"/>
      <c r="AF540" s="153"/>
      <c r="AG540" s="153"/>
      <c r="AH540" s="153"/>
      <c r="AM540" s="120"/>
      <c r="AN540" s="120"/>
      <c r="AO540" s="120"/>
      <c r="AP540" s="120"/>
      <c r="AT540" s="120"/>
      <c r="AX540" s="456"/>
    </row>
    <row r="541" spans="1:50" ht="30" customHeight="1" x14ac:dyDescent="0.2">
      <c r="A541" s="516" t="s">
        <v>406</v>
      </c>
      <c r="B541" s="503"/>
      <c r="C541" s="503"/>
      <c r="D541" s="504"/>
      <c r="E541" s="556" t="s">
        <v>407</v>
      </c>
      <c r="F541" s="557"/>
      <c r="G541" s="557"/>
      <c r="H541" s="557"/>
      <c r="I541" s="557"/>
      <c r="J541" s="557"/>
      <c r="K541" s="557"/>
      <c r="L541" s="557"/>
      <c r="M541" s="557"/>
      <c r="N541" s="557"/>
      <c r="O541" s="557"/>
      <c r="P541" s="557"/>
      <c r="Q541" s="558"/>
      <c r="R541" s="559" t="s">
        <v>408</v>
      </c>
      <c r="S541" s="560"/>
      <c r="T541" s="560"/>
      <c r="U541" s="560"/>
      <c r="V541" s="560"/>
      <c r="W541" s="560"/>
      <c r="X541" s="560"/>
      <c r="Y541" s="560"/>
      <c r="Z541" s="560"/>
      <c r="AA541" s="560"/>
      <c r="AB541" s="560"/>
      <c r="AC541" s="561"/>
      <c r="AF541" s="153"/>
      <c r="AG541" s="153"/>
      <c r="AH541" s="153"/>
      <c r="AM541" s="120"/>
      <c r="AN541" s="120"/>
      <c r="AO541" s="120"/>
      <c r="AP541" s="120"/>
      <c r="AT541" s="120"/>
      <c r="AX541" s="456"/>
    </row>
    <row r="542" spans="1:50" ht="39.75" customHeight="1" x14ac:dyDescent="0.2">
      <c r="A542" s="516" t="s">
        <v>409</v>
      </c>
      <c r="B542" s="503"/>
      <c r="C542" s="503"/>
      <c r="D542" s="504"/>
      <c r="E542" s="556" t="s">
        <v>410</v>
      </c>
      <c r="F542" s="557"/>
      <c r="G542" s="557"/>
      <c r="H542" s="557"/>
      <c r="I542" s="557"/>
      <c r="J542" s="557"/>
      <c r="K542" s="557"/>
      <c r="L542" s="557"/>
      <c r="M542" s="557"/>
      <c r="N542" s="557"/>
      <c r="O542" s="557"/>
      <c r="P542" s="557"/>
      <c r="Q542" s="558"/>
      <c r="R542" s="559" t="s">
        <v>411</v>
      </c>
      <c r="S542" s="560"/>
      <c r="T542" s="560"/>
      <c r="U542" s="560"/>
      <c r="V542" s="560"/>
      <c r="W542" s="560"/>
      <c r="X542" s="560"/>
      <c r="Y542" s="560"/>
      <c r="Z542" s="560"/>
      <c r="AA542" s="560"/>
      <c r="AB542" s="560"/>
      <c r="AC542" s="561"/>
      <c r="AF542" s="153"/>
      <c r="AG542" s="153"/>
      <c r="AH542" s="153"/>
      <c r="AM542" s="120"/>
      <c r="AN542" s="120"/>
      <c r="AO542" s="120"/>
      <c r="AP542" s="120"/>
      <c r="AT542" s="120"/>
      <c r="AX542" s="456"/>
    </row>
    <row r="543" spans="1:50" ht="77.25" customHeight="1" x14ac:dyDescent="0.2">
      <c r="A543" s="516" t="s">
        <v>412</v>
      </c>
      <c r="B543" s="503"/>
      <c r="C543" s="503"/>
      <c r="D543" s="504"/>
      <c r="E543" s="556" t="s">
        <v>413</v>
      </c>
      <c r="F543" s="557"/>
      <c r="G543" s="557"/>
      <c r="H543" s="557"/>
      <c r="I543" s="557"/>
      <c r="J543" s="557"/>
      <c r="K543" s="557"/>
      <c r="L543" s="557"/>
      <c r="M543" s="557"/>
      <c r="N543" s="557"/>
      <c r="O543" s="557"/>
      <c r="P543" s="557"/>
      <c r="Q543" s="558"/>
      <c r="R543" s="559" t="s">
        <v>414</v>
      </c>
      <c r="S543" s="560"/>
      <c r="T543" s="560"/>
      <c r="U543" s="560"/>
      <c r="V543" s="560"/>
      <c r="W543" s="560"/>
      <c r="X543" s="560"/>
      <c r="Y543" s="560"/>
      <c r="Z543" s="560"/>
      <c r="AA543" s="560"/>
      <c r="AB543" s="560"/>
      <c r="AC543" s="561"/>
      <c r="AF543" s="153"/>
      <c r="AG543" s="153"/>
      <c r="AH543" s="153"/>
      <c r="AM543" s="120"/>
      <c r="AN543" s="120"/>
      <c r="AO543" s="120"/>
      <c r="AP543" s="120"/>
      <c r="AT543" s="120"/>
      <c r="AX543" s="456"/>
    </row>
    <row r="544" spans="1:50" ht="64.5" customHeight="1" x14ac:dyDescent="0.2">
      <c r="A544" s="516" t="s">
        <v>415</v>
      </c>
      <c r="B544" s="503"/>
      <c r="C544" s="503"/>
      <c r="D544" s="504"/>
      <c r="E544" s="556" t="s">
        <v>416</v>
      </c>
      <c r="F544" s="557"/>
      <c r="G544" s="557"/>
      <c r="H544" s="557"/>
      <c r="I544" s="557"/>
      <c r="J544" s="557"/>
      <c r="K544" s="557"/>
      <c r="L544" s="557"/>
      <c r="M544" s="557"/>
      <c r="N544" s="557"/>
      <c r="O544" s="557"/>
      <c r="P544" s="557"/>
      <c r="Q544" s="558"/>
      <c r="R544" s="559" t="s">
        <v>417</v>
      </c>
      <c r="S544" s="560"/>
      <c r="T544" s="560"/>
      <c r="U544" s="560"/>
      <c r="V544" s="560"/>
      <c r="W544" s="560"/>
      <c r="X544" s="560"/>
      <c r="Y544" s="560"/>
      <c r="Z544" s="560"/>
      <c r="AA544" s="560"/>
      <c r="AB544" s="560"/>
      <c r="AC544" s="561"/>
      <c r="AF544" s="153"/>
      <c r="AG544" s="153"/>
      <c r="AH544" s="153"/>
      <c r="AM544" s="120"/>
      <c r="AN544" s="120"/>
      <c r="AO544" s="120"/>
      <c r="AP544" s="120"/>
      <c r="AT544" s="120"/>
      <c r="AX544" s="456"/>
    </row>
    <row r="545" spans="1:64" ht="25.5" customHeight="1" x14ac:dyDescent="0.2">
      <c r="A545" s="516" t="s">
        <v>418</v>
      </c>
      <c r="B545" s="503"/>
      <c r="C545" s="503"/>
      <c r="D545" s="504"/>
      <c r="E545" s="556" t="s">
        <v>419</v>
      </c>
      <c r="F545" s="557"/>
      <c r="G545" s="557"/>
      <c r="H545" s="557"/>
      <c r="I545" s="557"/>
      <c r="J545" s="557"/>
      <c r="K545" s="557"/>
      <c r="L545" s="557"/>
      <c r="M545" s="557"/>
      <c r="N545" s="557"/>
      <c r="O545" s="557"/>
      <c r="P545" s="557"/>
      <c r="Q545" s="558"/>
      <c r="R545" s="559" t="s">
        <v>420</v>
      </c>
      <c r="S545" s="560"/>
      <c r="T545" s="560"/>
      <c r="U545" s="560"/>
      <c r="V545" s="560"/>
      <c r="W545" s="560"/>
      <c r="X545" s="560"/>
      <c r="Y545" s="560"/>
      <c r="Z545" s="560"/>
      <c r="AA545" s="560"/>
      <c r="AB545" s="560"/>
      <c r="AC545" s="561"/>
      <c r="AF545" s="153"/>
      <c r="AG545" s="153"/>
      <c r="AH545" s="153"/>
      <c r="AM545" s="120"/>
      <c r="AN545" s="120"/>
      <c r="AO545" s="120"/>
      <c r="AP545" s="120"/>
      <c r="AT545" s="120"/>
      <c r="AX545" s="456"/>
    </row>
    <row r="546" spans="1:64" ht="62.25" customHeight="1" x14ac:dyDescent="0.2">
      <c r="A546" s="516" t="s">
        <v>421</v>
      </c>
      <c r="B546" s="503"/>
      <c r="C546" s="503"/>
      <c r="D546" s="504"/>
      <c r="E546" s="556" t="s">
        <v>422</v>
      </c>
      <c r="F546" s="557"/>
      <c r="G546" s="557"/>
      <c r="H546" s="557"/>
      <c r="I546" s="557"/>
      <c r="J546" s="557"/>
      <c r="K546" s="557"/>
      <c r="L546" s="557"/>
      <c r="M546" s="557"/>
      <c r="N546" s="557"/>
      <c r="O546" s="557"/>
      <c r="P546" s="557"/>
      <c r="Q546" s="558"/>
      <c r="R546" s="559" t="s">
        <v>423</v>
      </c>
      <c r="S546" s="560"/>
      <c r="T546" s="560"/>
      <c r="U546" s="560"/>
      <c r="V546" s="560"/>
      <c r="W546" s="560"/>
      <c r="X546" s="560"/>
      <c r="Y546" s="560"/>
      <c r="Z546" s="560"/>
      <c r="AA546" s="560"/>
      <c r="AB546" s="560"/>
      <c r="AC546" s="561"/>
      <c r="AF546" s="153"/>
      <c r="AG546" s="153"/>
      <c r="AH546" s="153"/>
      <c r="AM546" s="120"/>
      <c r="AN546" s="120"/>
      <c r="AO546" s="120"/>
      <c r="AP546" s="120"/>
      <c r="AT546" s="120"/>
      <c r="AX546" s="456"/>
    </row>
    <row r="547" spans="1:64" ht="65.25" customHeight="1" x14ac:dyDescent="0.2">
      <c r="A547" s="516" t="s">
        <v>424</v>
      </c>
      <c r="B547" s="503"/>
      <c r="C547" s="503"/>
      <c r="D547" s="504"/>
      <c r="E547" s="556" t="s">
        <v>425</v>
      </c>
      <c r="F547" s="557"/>
      <c r="G547" s="557"/>
      <c r="H547" s="557"/>
      <c r="I547" s="557"/>
      <c r="J547" s="557"/>
      <c r="K547" s="557"/>
      <c r="L547" s="557"/>
      <c r="M547" s="557"/>
      <c r="N547" s="557"/>
      <c r="O547" s="557"/>
      <c r="P547" s="557"/>
      <c r="Q547" s="558"/>
      <c r="R547" s="559" t="s">
        <v>426</v>
      </c>
      <c r="S547" s="560"/>
      <c r="T547" s="560"/>
      <c r="U547" s="560"/>
      <c r="V547" s="560"/>
      <c r="W547" s="560"/>
      <c r="X547" s="560"/>
      <c r="Y547" s="560"/>
      <c r="Z547" s="560"/>
      <c r="AA547" s="560"/>
      <c r="AB547" s="560"/>
      <c r="AC547" s="561"/>
      <c r="AF547" s="153"/>
      <c r="AG547" s="153"/>
      <c r="AH547" s="153"/>
      <c r="AM547" s="120"/>
      <c r="AN547" s="120"/>
      <c r="AO547" s="120"/>
      <c r="AP547" s="120"/>
      <c r="AT547" s="120"/>
      <c r="AX547" s="456"/>
    </row>
    <row r="548" spans="1:64" ht="80.25" customHeight="1" x14ac:dyDescent="0.2">
      <c r="A548" s="516" t="s">
        <v>427</v>
      </c>
      <c r="B548" s="503"/>
      <c r="C548" s="503"/>
      <c r="D548" s="504"/>
      <c r="E548" s="556" t="s">
        <v>428</v>
      </c>
      <c r="F548" s="557"/>
      <c r="G548" s="557"/>
      <c r="H548" s="557"/>
      <c r="I548" s="557"/>
      <c r="J548" s="557"/>
      <c r="K548" s="557"/>
      <c r="L548" s="557"/>
      <c r="M548" s="557"/>
      <c r="N548" s="557"/>
      <c r="O548" s="557"/>
      <c r="P548" s="557"/>
      <c r="Q548" s="558"/>
      <c r="R548" s="559" t="s">
        <v>429</v>
      </c>
      <c r="S548" s="560"/>
      <c r="T548" s="560"/>
      <c r="U548" s="560"/>
      <c r="V548" s="560"/>
      <c r="W548" s="560"/>
      <c r="X548" s="560"/>
      <c r="Y548" s="560"/>
      <c r="Z548" s="560"/>
      <c r="AA548" s="560"/>
      <c r="AB548" s="560"/>
      <c r="AC548" s="561"/>
      <c r="AF548" s="153"/>
      <c r="AG548" s="153"/>
      <c r="AH548" s="153"/>
      <c r="AM548" s="120"/>
      <c r="AN548" s="120"/>
      <c r="AO548" s="120"/>
      <c r="AP548" s="120"/>
      <c r="AT548" s="120"/>
      <c r="AX548" s="456"/>
    </row>
    <row r="549" spans="1:64" ht="68.25" customHeight="1" x14ac:dyDescent="0.2">
      <c r="A549" s="516" t="s">
        <v>430</v>
      </c>
      <c r="B549" s="503"/>
      <c r="C549" s="503"/>
      <c r="D549" s="504"/>
      <c r="E549" s="556" t="s">
        <v>431</v>
      </c>
      <c r="F549" s="557"/>
      <c r="G549" s="557"/>
      <c r="H549" s="557"/>
      <c r="I549" s="557"/>
      <c r="J549" s="557"/>
      <c r="K549" s="557"/>
      <c r="L549" s="557"/>
      <c r="M549" s="557"/>
      <c r="N549" s="557"/>
      <c r="O549" s="557"/>
      <c r="P549" s="557"/>
      <c r="Q549" s="558"/>
      <c r="R549" s="559" t="s">
        <v>432</v>
      </c>
      <c r="S549" s="560"/>
      <c r="T549" s="560"/>
      <c r="U549" s="560"/>
      <c r="V549" s="560"/>
      <c r="W549" s="560"/>
      <c r="X549" s="560"/>
      <c r="Y549" s="560"/>
      <c r="Z549" s="560"/>
      <c r="AA549" s="560"/>
      <c r="AB549" s="560"/>
      <c r="AC549" s="561"/>
      <c r="AF549" s="153"/>
      <c r="AG549" s="153"/>
      <c r="AH549" s="153"/>
      <c r="AM549" s="120"/>
      <c r="AN549" s="120"/>
      <c r="AO549" s="120"/>
      <c r="AP549" s="120"/>
      <c r="AT549" s="120"/>
      <c r="AX549" s="456"/>
    </row>
    <row r="550" spans="1:64" ht="28.5" customHeight="1" x14ac:dyDescent="0.2">
      <c r="A550" s="516" t="s">
        <v>433</v>
      </c>
      <c r="B550" s="503"/>
      <c r="C550" s="503"/>
      <c r="D550" s="504"/>
      <c r="E550" s="556" t="s">
        <v>434</v>
      </c>
      <c r="F550" s="557"/>
      <c r="G550" s="557"/>
      <c r="H550" s="557"/>
      <c r="I550" s="557"/>
      <c r="J550" s="557"/>
      <c r="K550" s="557"/>
      <c r="L550" s="557"/>
      <c r="M550" s="557"/>
      <c r="N550" s="557"/>
      <c r="O550" s="557"/>
      <c r="P550" s="557"/>
      <c r="Q550" s="558"/>
      <c r="R550" s="559" t="s">
        <v>435</v>
      </c>
      <c r="S550" s="560"/>
      <c r="T550" s="560"/>
      <c r="U550" s="560"/>
      <c r="V550" s="560"/>
      <c r="W550" s="560"/>
      <c r="X550" s="560"/>
      <c r="Y550" s="560"/>
      <c r="Z550" s="560"/>
      <c r="AA550" s="560"/>
      <c r="AB550" s="560"/>
      <c r="AC550" s="561"/>
      <c r="AF550" s="153"/>
      <c r="AG550" s="153"/>
      <c r="AH550" s="153"/>
      <c r="AM550" s="120"/>
      <c r="AN550" s="120"/>
      <c r="AO550" s="120"/>
      <c r="AP550" s="120"/>
      <c r="AT550" s="120"/>
      <c r="AX550" s="456"/>
    </row>
    <row r="551" spans="1:64" ht="31.5" customHeight="1" x14ac:dyDescent="0.2">
      <c r="A551" s="516" t="s">
        <v>436</v>
      </c>
      <c r="B551" s="503"/>
      <c r="C551" s="503"/>
      <c r="D551" s="504"/>
      <c r="E551" s="556" t="s">
        <v>437</v>
      </c>
      <c r="F551" s="557"/>
      <c r="G551" s="557"/>
      <c r="H551" s="557"/>
      <c r="I551" s="557"/>
      <c r="J551" s="557"/>
      <c r="K551" s="557"/>
      <c r="L551" s="557"/>
      <c r="M551" s="557"/>
      <c r="N551" s="557"/>
      <c r="O551" s="557"/>
      <c r="P551" s="557"/>
      <c r="Q551" s="558"/>
      <c r="R551" s="559" t="s">
        <v>438</v>
      </c>
      <c r="S551" s="560"/>
      <c r="T551" s="560"/>
      <c r="U551" s="560"/>
      <c r="V551" s="560"/>
      <c r="W551" s="560"/>
      <c r="X551" s="560"/>
      <c r="Y551" s="560"/>
      <c r="Z551" s="560"/>
      <c r="AA551" s="560"/>
      <c r="AB551" s="560"/>
      <c r="AC551" s="561"/>
      <c r="AF551" s="153"/>
      <c r="AG551" s="153"/>
      <c r="AH551" s="153"/>
      <c r="AM551" s="120"/>
      <c r="AN551" s="120"/>
      <c r="AO551" s="120"/>
      <c r="AP551" s="120"/>
      <c r="AT551" s="120"/>
      <c r="AX551" s="456"/>
    </row>
    <row r="552" spans="1:64" ht="15" x14ac:dyDescent="0.2">
      <c r="A552" s="440"/>
      <c r="B552" s="440"/>
      <c r="C552" s="440"/>
      <c r="D552" s="440"/>
      <c r="E552" s="440"/>
      <c r="F552" s="440"/>
      <c r="G552" s="440"/>
      <c r="H552" s="440"/>
      <c r="I552" s="440"/>
      <c r="J552" s="440"/>
      <c r="K552" s="440"/>
      <c r="L552" s="440"/>
      <c r="M552" s="440"/>
      <c r="N552" s="440"/>
      <c r="O552" s="440"/>
      <c r="P552" s="440"/>
      <c r="Q552" s="440"/>
      <c r="R552" s="440"/>
      <c r="S552" s="440"/>
      <c r="T552" s="440"/>
      <c r="U552" s="440"/>
      <c r="V552" s="440"/>
      <c r="W552" s="440"/>
      <c r="X552" s="440"/>
      <c r="Y552" s="440"/>
      <c r="Z552" s="440"/>
      <c r="AA552" s="440"/>
      <c r="AB552" s="440"/>
      <c r="AC552" s="440"/>
      <c r="AF552" s="153"/>
      <c r="AG552" s="153"/>
      <c r="AH552" s="153"/>
      <c r="AM552" s="120"/>
      <c r="AN552" s="120"/>
      <c r="AO552" s="120"/>
      <c r="AP552" s="120"/>
      <c r="AT552" s="120"/>
      <c r="AX552" s="456"/>
    </row>
    <row r="553" spans="1:64" ht="15" x14ac:dyDescent="0.2">
      <c r="A553" s="522" t="s">
        <v>439</v>
      </c>
      <c r="B553" s="522"/>
      <c r="C553" s="522"/>
      <c r="D553" s="522"/>
      <c r="E553" s="522"/>
      <c r="F553" s="522"/>
      <c r="G553" s="522"/>
      <c r="H553" s="522"/>
      <c r="I553" s="522"/>
      <c r="J553" s="522"/>
      <c r="K553" s="522"/>
      <c r="L553" s="522"/>
      <c r="M553" s="522"/>
      <c r="N553" s="522"/>
      <c r="O553" s="522"/>
      <c r="P553" s="522"/>
      <c r="Q553" s="522"/>
      <c r="R553" s="522"/>
      <c r="S553" s="522"/>
      <c r="T553" s="522"/>
      <c r="U553" s="522"/>
      <c r="V553" s="522"/>
      <c r="W553" s="522"/>
      <c r="X553" s="522"/>
      <c r="Y553" s="522"/>
      <c r="Z553" s="522"/>
      <c r="AA553" s="522"/>
      <c r="AB553" s="522"/>
      <c r="AC553" s="522"/>
      <c r="AF553" s="153"/>
      <c r="AG553" s="153"/>
      <c r="AH553" s="153"/>
      <c r="AM553" s="120"/>
      <c r="AN553" s="120"/>
      <c r="AO553" s="120"/>
      <c r="AP553" s="120"/>
      <c r="AT553" s="120"/>
      <c r="AX553" s="456"/>
    </row>
    <row r="554" spans="1:64" ht="14.25" customHeight="1" x14ac:dyDescent="0.25">
      <c r="A554" s="435"/>
      <c r="B554" s="435"/>
      <c r="C554" s="435"/>
      <c r="D554" s="435"/>
      <c r="E554" s="435"/>
      <c r="F554" s="435"/>
      <c r="G554" s="435"/>
      <c r="H554" s="435"/>
      <c r="I554" s="435"/>
      <c r="J554" s="435"/>
      <c r="K554" s="435"/>
      <c r="L554" s="435"/>
      <c r="M554" s="435"/>
      <c r="N554" s="435"/>
      <c r="O554" s="435"/>
      <c r="P554" s="435"/>
      <c r="Q554" s="435"/>
      <c r="R554" s="435"/>
      <c r="S554" s="435"/>
      <c r="T554" s="435"/>
      <c r="U554" s="435"/>
      <c r="V554" s="435"/>
      <c r="W554" s="435"/>
      <c r="X554" s="435"/>
      <c r="Y554" s="435"/>
      <c r="Z554" s="435"/>
      <c r="AA554" s="435"/>
      <c r="AB554" s="435"/>
      <c r="AC554" s="435"/>
      <c r="AF554" s="153"/>
      <c r="AG554" s="153"/>
      <c r="AH554" s="153"/>
      <c r="AM554" s="120"/>
      <c r="AN554" s="120"/>
      <c r="AO554" s="120"/>
      <c r="AP554" s="120"/>
      <c r="AT554" s="120"/>
      <c r="AX554" s="456"/>
    </row>
    <row r="555" spans="1:64" ht="17.25" customHeight="1" x14ac:dyDescent="0.2">
      <c r="A555" s="523" t="s">
        <v>54</v>
      </c>
      <c r="B555" s="524"/>
      <c r="C555" s="524"/>
      <c r="D555" s="524"/>
      <c r="E555" s="524"/>
      <c r="F555" s="524"/>
      <c r="G555" s="524"/>
      <c r="H555" s="524"/>
      <c r="I555" s="524"/>
      <c r="J555" s="524"/>
      <c r="K555" s="524"/>
      <c r="L555" s="524"/>
      <c r="M555" s="524"/>
      <c r="N555" s="524"/>
      <c r="O555" s="524"/>
      <c r="P555" s="524"/>
      <c r="Q555" s="524"/>
      <c r="R555" s="524"/>
      <c r="S555" s="524"/>
      <c r="T555" s="524"/>
      <c r="U555" s="524"/>
      <c r="V555" s="524"/>
      <c r="W555" s="524"/>
      <c r="X555" s="524"/>
      <c r="Y555" s="524"/>
      <c r="Z555" s="524"/>
      <c r="AA555" s="524"/>
      <c r="AB555" s="525"/>
      <c r="AC555" s="144"/>
      <c r="AD555" s="6">
        <v>0</v>
      </c>
      <c r="AE555" s="152" t="str">
        <f>IF(AD555=1,"Ja",IF(AD555=2,"Nein",""))</f>
        <v/>
      </c>
      <c r="AF555" s="153">
        <v>1</v>
      </c>
      <c r="AG555" s="153"/>
      <c r="AH555" s="153"/>
      <c r="AM555" s="120"/>
      <c r="AN555" s="120"/>
      <c r="AO555" s="120"/>
      <c r="AP555" s="120"/>
      <c r="AT555" s="120"/>
      <c r="AX555" s="456"/>
    </row>
    <row r="556" spans="1:64" ht="17.25" customHeight="1" x14ac:dyDescent="0.2">
      <c r="A556" s="523" t="s">
        <v>53</v>
      </c>
      <c r="B556" s="524"/>
      <c r="C556" s="524"/>
      <c r="D556" s="524"/>
      <c r="E556" s="524"/>
      <c r="F556" s="524"/>
      <c r="G556" s="524"/>
      <c r="H556" s="524"/>
      <c r="I556" s="524"/>
      <c r="J556" s="524"/>
      <c r="K556" s="524"/>
      <c r="L556" s="524"/>
      <c r="M556" s="524"/>
      <c r="N556" s="524"/>
      <c r="O556" s="524"/>
      <c r="P556" s="524"/>
      <c r="Q556" s="524"/>
      <c r="R556" s="524"/>
      <c r="S556" s="524"/>
      <c r="T556" s="524"/>
      <c r="U556" s="524"/>
      <c r="V556" s="524"/>
      <c r="W556" s="524"/>
      <c r="X556" s="524"/>
      <c r="Y556" s="524"/>
      <c r="Z556" s="524"/>
      <c r="AA556" s="524"/>
      <c r="AB556" s="525"/>
      <c r="AC556" s="144"/>
      <c r="AF556" s="153">
        <v>0</v>
      </c>
      <c r="AG556" s="153"/>
      <c r="AH556" s="153"/>
      <c r="AM556" s="120"/>
      <c r="AN556" s="120"/>
      <c r="AO556" s="120"/>
      <c r="AP556" s="120"/>
      <c r="AT556" s="120"/>
      <c r="AX556" s="456"/>
    </row>
    <row r="557" spans="1:64" x14ac:dyDescent="0.2">
      <c r="AF557" s="153"/>
      <c r="AG557" s="153"/>
      <c r="AH557" s="153"/>
      <c r="AM557" s="120"/>
      <c r="AN557" s="120"/>
      <c r="AO557" s="120"/>
      <c r="AP557" s="120"/>
      <c r="AT557" s="120"/>
      <c r="AX557" s="456"/>
    </row>
    <row r="558" spans="1:64" ht="46.5" customHeight="1" x14ac:dyDescent="0.2">
      <c r="A558" s="526" t="s">
        <v>0</v>
      </c>
      <c r="B558" s="527"/>
      <c r="C558" s="527"/>
      <c r="D558" s="528" t="s">
        <v>145</v>
      </c>
      <c r="E558" s="528"/>
      <c r="F558" s="528"/>
      <c r="G558" s="528"/>
      <c r="H558" s="528"/>
      <c r="I558" s="528"/>
      <c r="J558" s="528"/>
      <c r="K558" s="528"/>
      <c r="L558" s="528"/>
      <c r="M558" s="528"/>
      <c r="N558" s="528"/>
      <c r="O558" s="528"/>
      <c r="P558" s="528"/>
      <c r="Q558" s="528"/>
      <c r="R558" s="528"/>
      <c r="S558" s="528"/>
      <c r="T558" s="528"/>
      <c r="U558" s="528"/>
      <c r="V558" s="528"/>
      <c r="W558" s="528"/>
      <c r="X558" s="528"/>
      <c r="Y558" s="528"/>
      <c r="Z558" s="528"/>
      <c r="AA558" s="528"/>
      <c r="AB558" s="528"/>
      <c r="AC558" s="529"/>
      <c r="AF558" s="153"/>
      <c r="AG558" s="153"/>
      <c r="AH558" s="153"/>
      <c r="AM558" s="120"/>
      <c r="AN558" s="120"/>
      <c r="AO558" s="120"/>
      <c r="AP558" s="120"/>
      <c r="AT558" s="120"/>
      <c r="AX558" s="456"/>
    </row>
    <row r="559" spans="1:64" x14ac:dyDescent="0.2">
      <c r="AF559" s="153"/>
      <c r="AG559" s="153"/>
      <c r="AH559" s="153"/>
      <c r="AM559" s="120"/>
      <c r="AN559" s="120"/>
      <c r="AO559" s="120"/>
      <c r="AP559" s="120"/>
      <c r="AT559" s="120"/>
      <c r="AX559" s="456"/>
    </row>
    <row r="560" spans="1:64" ht="15" x14ac:dyDescent="0.2">
      <c r="A560" s="555"/>
      <c r="B560" s="555"/>
      <c r="C560" s="555"/>
      <c r="D560" s="555"/>
      <c r="E560" s="555"/>
      <c r="F560" s="555"/>
      <c r="G560" s="555"/>
      <c r="H560" s="555"/>
      <c r="I560" s="555"/>
      <c r="J560" s="555"/>
      <c r="K560" s="555"/>
      <c r="L560" s="555"/>
      <c r="M560" s="555"/>
      <c r="N560" s="555"/>
      <c r="O560" s="555"/>
      <c r="P560" s="555"/>
      <c r="Q560" s="555"/>
      <c r="R560" s="555"/>
      <c r="S560" s="555"/>
      <c r="T560" s="555"/>
      <c r="U560" s="555"/>
      <c r="V560" s="555"/>
      <c r="W560" s="555"/>
      <c r="X560" s="555"/>
      <c r="Y560" s="555"/>
      <c r="Z560" s="555"/>
      <c r="AA560" s="555"/>
      <c r="AB560" s="555"/>
      <c r="AC560" s="555"/>
      <c r="AF560" s="153"/>
      <c r="AG560" s="153"/>
      <c r="AH560" s="153"/>
      <c r="AM560" s="120"/>
      <c r="AN560" s="120"/>
      <c r="AO560" s="120"/>
      <c r="AP560" s="120"/>
      <c r="AT560" s="120"/>
      <c r="AX560" s="456"/>
      <c r="BL560" s="375"/>
    </row>
    <row r="561" spans="1:50" ht="23.25" customHeight="1" x14ac:dyDescent="0.2">
      <c r="A561" s="520" t="s">
        <v>63</v>
      </c>
      <c r="B561" s="520"/>
      <c r="C561" s="520"/>
      <c r="D561" s="520"/>
      <c r="E561" s="520"/>
      <c r="F561" s="520"/>
      <c r="G561" s="520"/>
      <c r="H561" s="520"/>
      <c r="I561" s="520"/>
      <c r="J561" s="520"/>
      <c r="K561" s="520"/>
      <c r="L561" s="520"/>
      <c r="M561" s="520"/>
      <c r="N561" s="520"/>
      <c r="O561" s="520"/>
      <c r="P561" s="520"/>
      <c r="Q561" s="520"/>
      <c r="R561" s="520"/>
      <c r="S561" s="520"/>
      <c r="T561" s="520"/>
      <c r="U561" s="520"/>
      <c r="V561" s="520"/>
      <c r="W561" s="520"/>
      <c r="X561" s="520"/>
      <c r="Y561" s="520"/>
      <c r="Z561" s="520"/>
      <c r="AA561" s="520"/>
      <c r="AB561" s="520"/>
      <c r="AC561" s="520"/>
      <c r="AF561" s="153"/>
      <c r="AG561" s="153"/>
      <c r="AH561" s="153"/>
      <c r="AM561" s="437"/>
      <c r="AN561" s="437"/>
      <c r="AO561" s="437"/>
      <c r="AP561" s="437"/>
      <c r="AX561" s="456"/>
    </row>
    <row r="562" spans="1:50" ht="87" customHeight="1" x14ac:dyDescent="0.2">
      <c r="A562" s="521" t="s">
        <v>440</v>
      </c>
      <c r="B562" s="520"/>
      <c r="C562" s="520"/>
      <c r="D562" s="520"/>
      <c r="E562" s="520"/>
      <c r="F562" s="520"/>
      <c r="G562" s="520"/>
      <c r="H562" s="520"/>
      <c r="I562" s="520"/>
      <c r="J562" s="520"/>
      <c r="K562" s="520"/>
      <c r="L562" s="520"/>
      <c r="M562" s="520"/>
      <c r="N562" s="520"/>
      <c r="O562" s="520"/>
      <c r="P562" s="520"/>
      <c r="Q562" s="520"/>
      <c r="R562" s="520"/>
      <c r="S562" s="520"/>
      <c r="T562" s="520"/>
      <c r="U562" s="520"/>
      <c r="V562" s="520"/>
      <c r="W562" s="520"/>
      <c r="X562" s="520"/>
      <c r="Y562" s="520"/>
      <c r="Z562" s="520"/>
      <c r="AA562" s="520"/>
      <c r="AB562" s="520"/>
      <c r="AC562" s="520"/>
      <c r="AF562" s="153"/>
      <c r="AG562" s="153"/>
      <c r="AH562" s="153"/>
      <c r="AM562" s="437"/>
      <c r="AN562" s="437"/>
      <c r="AO562" s="437"/>
      <c r="AP562" s="437"/>
      <c r="AX562" s="456"/>
    </row>
    <row r="563" spans="1:50" ht="18" x14ac:dyDescent="0.2">
      <c r="A563" s="441"/>
      <c r="B563" s="441"/>
      <c r="C563" s="441"/>
      <c r="D563" s="441"/>
      <c r="E563" s="441"/>
      <c r="F563" s="441"/>
      <c r="G563" s="441"/>
      <c r="H563" s="441"/>
      <c r="I563" s="441"/>
      <c r="J563" s="441"/>
      <c r="K563" s="441"/>
      <c r="L563" s="441"/>
      <c r="M563" s="441"/>
      <c r="N563" s="441"/>
      <c r="O563" s="441"/>
      <c r="P563" s="441"/>
      <c r="Q563" s="441"/>
      <c r="R563" s="441"/>
      <c r="S563" s="441"/>
      <c r="T563" s="441"/>
      <c r="U563" s="441"/>
      <c r="V563" s="441"/>
      <c r="W563" s="441"/>
      <c r="X563" s="441"/>
      <c r="Y563" s="441"/>
      <c r="Z563" s="441"/>
      <c r="AA563" s="441"/>
      <c r="AB563" s="441"/>
      <c r="AC563" s="441"/>
      <c r="AF563" s="153"/>
      <c r="AG563" s="153"/>
      <c r="AH563" s="153"/>
      <c r="AM563" s="437"/>
      <c r="AN563" s="437"/>
      <c r="AO563" s="437"/>
      <c r="AP563" s="437"/>
      <c r="AX563" s="456"/>
    </row>
    <row r="564" spans="1:50" ht="68.25" customHeight="1" x14ac:dyDescent="0.2">
      <c r="A564" s="522" t="s">
        <v>441</v>
      </c>
      <c r="B564" s="522"/>
      <c r="C564" s="522"/>
      <c r="D564" s="522"/>
      <c r="E564" s="522"/>
      <c r="F564" s="522"/>
      <c r="G564" s="522"/>
      <c r="H564" s="522"/>
      <c r="I564" s="522"/>
      <c r="J564" s="522"/>
      <c r="K564" s="522"/>
      <c r="L564" s="522"/>
      <c r="M564" s="522"/>
      <c r="N564" s="522"/>
      <c r="O564" s="522"/>
      <c r="P564" s="522"/>
      <c r="Q564" s="522"/>
      <c r="R564" s="522"/>
      <c r="S564" s="522"/>
      <c r="T564" s="522"/>
      <c r="U564" s="522"/>
      <c r="V564" s="522"/>
      <c r="W564" s="522"/>
      <c r="X564" s="522"/>
      <c r="Y564" s="522"/>
      <c r="Z564" s="522"/>
      <c r="AA564" s="522"/>
      <c r="AB564" s="522"/>
      <c r="AC564" s="522"/>
      <c r="AF564" s="153"/>
      <c r="AG564" s="153"/>
      <c r="AH564" s="153"/>
      <c r="AM564" s="120"/>
      <c r="AN564" s="120"/>
      <c r="AO564" s="120"/>
      <c r="AP564" s="120"/>
      <c r="AT564" s="120"/>
      <c r="AX564" s="456"/>
    </row>
    <row r="565" spans="1:50" ht="16.350000000000001" customHeight="1" x14ac:dyDescent="0.2">
      <c r="A565" s="523" t="s">
        <v>54</v>
      </c>
      <c r="B565" s="524"/>
      <c r="C565" s="524"/>
      <c r="D565" s="524"/>
      <c r="E565" s="524"/>
      <c r="F565" s="524"/>
      <c r="G565" s="524"/>
      <c r="H565" s="524"/>
      <c r="I565" s="524"/>
      <c r="J565" s="524"/>
      <c r="K565" s="524"/>
      <c r="L565" s="524"/>
      <c r="M565" s="524"/>
      <c r="N565" s="524"/>
      <c r="O565" s="524"/>
      <c r="P565" s="524"/>
      <c r="Q565" s="524"/>
      <c r="R565" s="524"/>
      <c r="S565" s="524"/>
      <c r="T565" s="524"/>
      <c r="U565" s="524"/>
      <c r="V565" s="524"/>
      <c r="W565" s="524"/>
      <c r="X565" s="524"/>
      <c r="Y565" s="524"/>
      <c r="Z565" s="524"/>
      <c r="AA565" s="524"/>
      <c r="AB565" s="525"/>
      <c r="AC565" s="144"/>
      <c r="AD565" s="6">
        <v>0</v>
      </c>
      <c r="AE565" s="152" t="str">
        <f>IF(AD565=1,"Ja",IF(AD565=2,"Nein",""))</f>
        <v/>
      </c>
      <c r="AF565" s="153">
        <v>1</v>
      </c>
      <c r="AG565" s="153"/>
      <c r="AH565" s="153"/>
      <c r="AM565" s="120"/>
      <c r="AN565" s="120"/>
      <c r="AO565" s="120"/>
      <c r="AP565" s="120"/>
      <c r="AT565" s="120"/>
      <c r="AX565" s="456"/>
    </row>
    <row r="566" spans="1:50" ht="16.350000000000001" customHeight="1" x14ac:dyDescent="0.2">
      <c r="A566" s="523" t="s">
        <v>53</v>
      </c>
      <c r="B566" s="524"/>
      <c r="C566" s="524"/>
      <c r="D566" s="524"/>
      <c r="E566" s="524"/>
      <c r="F566" s="524"/>
      <c r="G566" s="524"/>
      <c r="H566" s="524"/>
      <c r="I566" s="524"/>
      <c r="J566" s="524"/>
      <c r="K566" s="524"/>
      <c r="L566" s="524"/>
      <c r="M566" s="524"/>
      <c r="N566" s="524"/>
      <c r="O566" s="524"/>
      <c r="P566" s="524"/>
      <c r="Q566" s="524"/>
      <c r="R566" s="524"/>
      <c r="S566" s="524"/>
      <c r="T566" s="524"/>
      <c r="U566" s="524"/>
      <c r="V566" s="524"/>
      <c r="W566" s="524"/>
      <c r="X566" s="524"/>
      <c r="Y566" s="524"/>
      <c r="Z566" s="524"/>
      <c r="AA566" s="524"/>
      <c r="AB566" s="525"/>
      <c r="AC566" s="144"/>
      <c r="AF566" s="153">
        <v>0</v>
      </c>
      <c r="AG566" s="153"/>
      <c r="AH566" s="153"/>
      <c r="AM566" s="120"/>
      <c r="AN566" s="120"/>
      <c r="AO566" s="120"/>
      <c r="AP566" s="120"/>
      <c r="AT566" s="120"/>
      <c r="AX566" s="456"/>
    </row>
    <row r="567" spans="1:50" x14ac:dyDescent="0.2">
      <c r="AF567" s="153"/>
      <c r="AG567" s="153"/>
      <c r="AH567" s="153"/>
      <c r="AM567" s="120"/>
      <c r="AN567" s="120"/>
      <c r="AO567" s="120"/>
      <c r="AP567" s="120"/>
      <c r="AT567" s="120"/>
      <c r="AX567" s="456"/>
    </row>
    <row r="568" spans="1:50" ht="46.5" customHeight="1" x14ac:dyDescent="0.2">
      <c r="A568" s="526" t="s">
        <v>0</v>
      </c>
      <c r="B568" s="527"/>
      <c r="C568" s="527"/>
      <c r="D568" s="528" t="s">
        <v>83</v>
      </c>
      <c r="E568" s="528"/>
      <c r="F568" s="528"/>
      <c r="G568" s="528"/>
      <c r="H568" s="528"/>
      <c r="I568" s="528"/>
      <c r="J568" s="528"/>
      <c r="K568" s="528"/>
      <c r="L568" s="528"/>
      <c r="M568" s="528"/>
      <c r="N568" s="528"/>
      <c r="O568" s="528"/>
      <c r="P568" s="528"/>
      <c r="Q568" s="528"/>
      <c r="R568" s="528"/>
      <c r="S568" s="528"/>
      <c r="T568" s="528"/>
      <c r="U568" s="528"/>
      <c r="V568" s="528"/>
      <c r="W568" s="528"/>
      <c r="X568" s="528"/>
      <c r="Y568" s="528"/>
      <c r="Z568" s="528"/>
      <c r="AA568" s="528"/>
      <c r="AB568" s="528"/>
      <c r="AC568" s="529"/>
      <c r="AF568" s="153"/>
      <c r="AG568" s="153"/>
      <c r="AH568" s="153"/>
      <c r="AM568" s="120"/>
      <c r="AN568" s="120"/>
      <c r="AO568" s="120"/>
      <c r="AP568" s="120"/>
      <c r="AT568" s="120"/>
      <c r="AX568" s="456"/>
    </row>
    <row r="569" spans="1:50" x14ac:dyDescent="0.2">
      <c r="AF569" s="153"/>
      <c r="AG569" s="153"/>
      <c r="AH569" s="153"/>
      <c r="AM569" s="120"/>
      <c r="AN569" s="120"/>
      <c r="AO569" s="120"/>
      <c r="AP569" s="120"/>
      <c r="AT569" s="120"/>
      <c r="AX569" s="456"/>
    </row>
    <row r="570" spans="1:50" ht="33.75" customHeight="1" x14ac:dyDescent="0.2">
      <c r="A570" s="552" t="s">
        <v>84</v>
      </c>
      <c r="B570" s="553"/>
      <c r="C570" s="553"/>
      <c r="D570" s="553"/>
      <c r="E570" s="553"/>
      <c r="F570" s="553"/>
      <c r="G570" s="553"/>
      <c r="H570" s="553"/>
      <c r="I570" s="553"/>
      <c r="J570" s="553"/>
      <c r="K570" s="553"/>
      <c r="L570" s="553"/>
      <c r="M570" s="553"/>
      <c r="N570" s="553"/>
      <c r="O570" s="553"/>
      <c r="P570" s="553"/>
      <c r="Q570" s="553"/>
      <c r="R570" s="553"/>
      <c r="S570" s="553"/>
      <c r="T570" s="553"/>
      <c r="U570" s="553"/>
      <c r="V570" s="553"/>
      <c r="W570" s="553"/>
      <c r="X570" s="553"/>
      <c r="Y570" s="553"/>
      <c r="Z570" s="553"/>
      <c r="AA570" s="553"/>
      <c r="AB570" s="553"/>
      <c r="AC570" s="553"/>
      <c r="AF570" s="153"/>
      <c r="AG570" s="153"/>
      <c r="AH570" s="153"/>
      <c r="AM570" s="120"/>
      <c r="AN570" s="120"/>
      <c r="AO570" s="120"/>
      <c r="AP570" s="120"/>
      <c r="AT570" s="120"/>
      <c r="AX570" s="456"/>
    </row>
    <row r="571" spans="1:50" ht="74.25" customHeight="1" x14ac:dyDescent="0.2">
      <c r="A571" s="554" t="s">
        <v>442</v>
      </c>
      <c r="B571" s="553"/>
      <c r="C571" s="553"/>
      <c r="D571" s="553"/>
      <c r="E571" s="553"/>
      <c r="F571" s="553"/>
      <c r="G571" s="553"/>
      <c r="H571" s="553"/>
      <c r="I571" s="553"/>
      <c r="J571" s="553"/>
      <c r="K571" s="553"/>
      <c r="L571" s="553"/>
      <c r="M571" s="553"/>
      <c r="N571" s="553"/>
      <c r="O571" s="553"/>
      <c r="P571" s="553"/>
      <c r="Q571" s="553"/>
      <c r="R571" s="553"/>
      <c r="S571" s="553"/>
      <c r="T571" s="553"/>
      <c r="U571" s="553"/>
      <c r="V571" s="553"/>
      <c r="W571" s="553"/>
      <c r="X571" s="553"/>
      <c r="Y571" s="553"/>
      <c r="Z571" s="553"/>
      <c r="AA571" s="553"/>
      <c r="AB571" s="553"/>
      <c r="AC571" s="553"/>
      <c r="AF571" s="153"/>
      <c r="AG571" s="153"/>
      <c r="AH571" s="153"/>
      <c r="AM571" s="120"/>
      <c r="AN571" s="120"/>
      <c r="AO571" s="120"/>
      <c r="AP571" s="120"/>
      <c r="AT571" s="120"/>
      <c r="AX571" s="456"/>
    </row>
    <row r="572" spans="1:50" x14ac:dyDescent="0.2">
      <c r="A572" s="439"/>
      <c r="B572" s="436"/>
      <c r="C572" s="436"/>
      <c r="D572" s="436"/>
      <c r="E572" s="436"/>
      <c r="F572" s="436"/>
      <c r="G572" s="436"/>
      <c r="H572" s="436"/>
      <c r="I572" s="436"/>
      <c r="J572" s="436"/>
      <c r="K572" s="436"/>
      <c r="L572" s="436"/>
      <c r="M572" s="436"/>
      <c r="N572" s="436"/>
      <c r="O572" s="436"/>
      <c r="P572" s="436"/>
      <c r="Q572" s="436"/>
      <c r="R572" s="436"/>
      <c r="S572" s="436"/>
      <c r="T572" s="436"/>
      <c r="U572" s="436"/>
      <c r="V572" s="436"/>
      <c r="W572" s="436"/>
      <c r="X572" s="436"/>
      <c r="Y572" s="436"/>
      <c r="Z572" s="436"/>
      <c r="AA572" s="436"/>
      <c r="AB572" s="436"/>
      <c r="AC572" s="436"/>
      <c r="AF572" s="153"/>
      <c r="AG572" s="153"/>
      <c r="AH572" s="153"/>
      <c r="AM572" s="120"/>
      <c r="AN572" s="120"/>
      <c r="AO572" s="120"/>
      <c r="AP572" s="120"/>
      <c r="AT572" s="120"/>
      <c r="AX572" s="456"/>
    </row>
    <row r="573" spans="1:50" ht="15.75" x14ac:dyDescent="0.2">
      <c r="A573" s="551" t="s">
        <v>443</v>
      </c>
      <c r="B573" s="551"/>
      <c r="C573" s="551"/>
      <c r="D573" s="551"/>
      <c r="E573" s="551"/>
      <c r="F573" s="551"/>
      <c r="G573" s="551"/>
      <c r="H573" s="551"/>
      <c r="I573" s="551"/>
      <c r="J573" s="551"/>
      <c r="K573" s="551"/>
      <c r="L573" s="551"/>
      <c r="M573" s="551"/>
      <c r="N573" s="551"/>
      <c r="O573" s="551"/>
      <c r="P573" s="551"/>
      <c r="Q573" s="551"/>
      <c r="R573" s="551"/>
      <c r="S573" s="551"/>
      <c r="T573" s="551"/>
      <c r="U573" s="551"/>
      <c r="V573" s="551"/>
      <c r="W573" s="551"/>
      <c r="X573" s="551"/>
      <c r="Y573" s="551"/>
      <c r="Z573" s="551"/>
      <c r="AA573" s="551"/>
      <c r="AB573" s="551"/>
      <c r="AC573" s="551"/>
      <c r="AF573" s="153"/>
      <c r="AG573" s="153"/>
      <c r="AH573" s="153"/>
      <c r="AM573" s="120"/>
      <c r="AN573" s="120"/>
      <c r="AO573" s="120"/>
      <c r="AP573" s="120"/>
      <c r="AT573" s="120"/>
      <c r="AX573" s="456"/>
    </row>
    <row r="574" spans="1:50" ht="19.5" customHeight="1" x14ac:dyDescent="0.25">
      <c r="A574" s="435"/>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F574" s="153"/>
      <c r="AG574" s="153"/>
      <c r="AH574" s="153"/>
      <c r="AM574" s="120"/>
      <c r="AN574" s="120"/>
      <c r="AO574" s="120"/>
      <c r="AP574" s="120"/>
      <c r="AT574" s="120"/>
      <c r="AX574" s="456"/>
    </row>
    <row r="575" spans="1:50" ht="48.75" customHeight="1" x14ac:dyDescent="0.2">
      <c r="A575" s="513" t="s">
        <v>86</v>
      </c>
      <c r="B575" s="514"/>
      <c r="C575" s="515"/>
      <c r="D575" s="532" t="s">
        <v>444</v>
      </c>
      <c r="E575" s="532"/>
      <c r="F575" s="532"/>
      <c r="G575" s="532"/>
      <c r="H575" s="532"/>
      <c r="I575" s="532"/>
      <c r="J575" s="532"/>
      <c r="K575" s="532"/>
      <c r="L575" s="532"/>
      <c r="M575" s="532"/>
      <c r="N575" s="532"/>
      <c r="O575" s="532"/>
      <c r="P575" s="532"/>
      <c r="Q575" s="532"/>
      <c r="R575" s="532"/>
      <c r="S575" s="532"/>
      <c r="T575" s="532"/>
      <c r="U575" s="532"/>
      <c r="V575" s="532"/>
      <c r="W575" s="532"/>
      <c r="X575" s="532"/>
      <c r="Y575" s="532"/>
      <c r="Z575" s="532"/>
      <c r="AA575" s="532"/>
      <c r="AB575" s="533"/>
      <c r="AC575" s="194"/>
      <c r="AD575" s="6" t="b">
        <v>0</v>
      </c>
      <c r="AF575" s="152" t="str">
        <f>IF(AD575=FALSE,"","x")</f>
        <v/>
      </c>
      <c r="AG575" s="153"/>
      <c r="AH575" s="153"/>
      <c r="AM575" s="120"/>
      <c r="AN575" s="120"/>
      <c r="AO575" s="120"/>
      <c r="AP575" s="120"/>
      <c r="AT575" s="120"/>
      <c r="AX575" s="456"/>
    </row>
    <row r="576" spans="1:50" ht="13.9" customHeight="1" x14ac:dyDescent="0.2">
      <c r="A576" s="516" t="s">
        <v>85</v>
      </c>
      <c r="B576" s="503"/>
      <c r="C576" s="503"/>
      <c r="D576" s="503"/>
      <c r="E576" s="503"/>
      <c r="F576" s="503"/>
      <c r="G576" s="503"/>
      <c r="H576" s="503"/>
      <c r="I576" s="503"/>
      <c r="J576" s="503"/>
      <c r="K576" s="503"/>
      <c r="L576" s="503"/>
      <c r="M576" s="503"/>
      <c r="N576" s="503"/>
      <c r="O576" s="503"/>
      <c r="P576" s="503"/>
      <c r="Q576" s="503"/>
      <c r="R576" s="503"/>
      <c r="S576" s="503"/>
      <c r="T576" s="503"/>
      <c r="U576" s="503"/>
      <c r="V576" s="503"/>
      <c r="W576" s="503"/>
      <c r="X576" s="503"/>
      <c r="Y576" s="503"/>
      <c r="Z576" s="503"/>
      <c r="AA576" s="503"/>
      <c r="AB576" s="503"/>
      <c r="AC576" s="504"/>
      <c r="AF576" s="153"/>
      <c r="AG576" s="153"/>
      <c r="AH576" s="153"/>
      <c r="AM576" s="120"/>
      <c r="AN576" s="120"/>
      <c r="AO576" s="120"/>
      <c r="AP576" s="120"/>
      <c r="AT576" s="120"/>
      <c r="AX576" s="456"/>
    </row>
    <row r="577" spans="1:50" x14ac:dyDescent="0.2">
      <c r="A577" s="486"/>
      <c r="B577" s="487"/>
      <c r="C577" s="487"/>
      <c r="D577" s="487"/>
      <c r="E577" s="487"/>
      <c r="F577" s="487"/>
      <c r="G577" s="487"/>
      <c r="H577" s="487"/>
      <c r="I577" s="487"/>
      <c r="J577" s="487"/>
      <c r="K577" s="487"/>
      <c r="L577" s="487"/>
      <c r="M577" s="487"/>
      <c r="N577" s="487"/>
      <c r="O577" s="487"/>
      <c r="P577" s="487"/>
      <c r="Q577" s="487"/>
      <c r="R577" s="487"/>
      <c r="S577" s="487"/>
      <c r="T577" s="487"/>
      <c r="U577" s="487"/>
      <c r="V577" s="487"/>
      <c r="W577" s="487"/>
      <c r="X577" s="487"/>
      <c r="Y577" s="487"/>
      <c r="Z577" s="487"/>
      <c r="AA577" s="487"/>
      <c r="AB577" s="487"/>
      <c r="AC577" s="488"/>
      <c r="AF577" s="153"/>
      <c r="AG577" s="153"/>
      <c r="AH577" s="153"/>
      <c r="AM577" s="120"/>
      <c r="AN577" s="120"/>
      <c r="AO577" s="120"/>
      <c r="AP577" s="120"/>
      <c r="AT577" s="323">
        <f>A577</f>
        <v>0</v>
      </c>
      <c r="AX577" s="456"/>
    </row>
    <row r="578" spans="1:50" ht="13.9" customHeight="1" x14ac:dyDescent="0.25">
      <c r="A578" s="435"/>
      <c r="B578" s="435"/>
      <c r="C578" s="435"/>
      <c r="D578" s="435"/>
      <c r="E578" s="435"/>
      <c r="F578" s="435"/>
      <c r="G578" s="435"/>
      <c r="H578" s="435"/>
      <c r="I578" s="435"/>
      <c r="J578" s="435"/>
      <c r="K578" s="435"/>
      <c r="L578" s="435"/>
      <c r="M578" s="435"/>
      <c r="N578" s="435"/>
      <c r="O578" s="435"/>
      <c r="P578" s="435"/>
      <c r="Q578" s="435"/>
      <c r="R578" s="435"/>
      <c r="S578" s="435"/>
      <c r="T578" s="435"/>
      <c r="U578" s="435"/>
      <c r="V578" s="435"/>
      <c r="W578" s="435"/>
      <c r="X578" s="435"/>
      <c r="Y578" s="435"/>
      <c r="Z578" s="435"/>
      <c r="AA578" s="435"/>
      <c r="AB578" s="435"/>
      <c r="AC578" s="435"/>
      <c r="AF578" s="153"/>
      <c r="AG578" s="153"/>
      <c r="AH578" s="153"/>
      <c r="AM578" s="120"/>
      <c r="AN578" s="120"/>
      <c r="AO578" s="120"/>
      <c r="AP578" s="120"/>
      <c r="AT578" s="120"/>
      <c r="AX578" s="456"/>
    </row>
    <row r="579" spans="1:50" ht="40.5" customHeight="1" x14ac:dyDescent="0.2">
      <c r="A579" s="513" t="s">
        <v>90</v>
      </c>
      <c r="B579" s="514"/>
      <c r="C579" s="515"/>
      <c r="D579" s="503" t="s">
        <v>445</v>
      </c>
      <c r="E579" s="503"/>
      <c r="F579" s="503"/>
      <c r="G579" s="503"/>
      <c r="H579" s="503"/>
      <c r="I579" s="503"/>
      <c r="J579" s="503"/>
      <c r="K579" s="503"/>
      <c r="L579" s="503"/>
      <c r="M579" s="503"/>
      <c r="N579" s="503"/>
      <c r="O579" s="503"/>
      <c r="P579" s="503"/>
      <c r="Q579" s="503"/>
      <c r="R579" s="503"/>
      <c r="S579" s="503"/>
      <c r="T579" s="503"/>
      <c r="U579" s="503"/>
      <c r="V579" s="503"/>
      <c r="W579" s="503"/>
      <c r="X579" s="503"/>
      <c r="Y579" s="503"/>
      <c r="Z579" s="503"/>
      <c r="AA579" s="503"/>
      <c r="AB579" s="504"/>
      <c r="AC579" s="194"/>
      <c r="AD579" s="6" t="b">
        <v>0</v>
      </c>
      <c r="AF579" s="152" t="str">
        <f>IF(AD579=FALSE,"","x")</f>
        <v/>
      </c>
      <c r="AG579" s="468"/>
      <c r="AH579" s="153"/>
      <c r="AM579" s="120"/>
      <c r="AN579" s="120"/>
      <c r="AO579" s="120"/>
      <c r="AP579" s="120"/>
      <c r="AT579" s="120"/>
      <c r="AX579" s="456"/>
    </row>
    <row r="580" spans="1:50" ht="15" x14ac:dyDescent="0.2">
      <c r="A580" s="516" t="s">
        <v>85</v>
      </c>
      <c r="B580" s="503"/>
      <c r="C580" s="503"/>
      <c r="D580" s="503"/>
      <c r="E580" s="503"/>
      <c r="F580" s="503"/>
      <c r="G580" s="503"/>
      <c r="H580" s="503"/>
      <c r="I580" s="503"/>
      <c r="J580" s="503"/>
      <c r="K580" s="503"/>
      <c r="L580" s="503"/>
      <c r="M580" s="503"/>
      <c r="N580" s="503"/>
      <c r="O580" s="503"/>
      <c r="P580" s="503"/>
      <c r="Q580" s="503"/>
      <c r="R580" s="503"/>
      <c r="S580" s="503"/>
      <c r="T580" s="503"/>
      <c r="U580" s="503"/>
      <c r="V580" s="503"/>
      <c r="W580" s="503"/>
      <c r="X580" s="503"/>
      <c r="Y580" s="503"/>
      <c r="Z580" s="503"/>
      <c r="AA580" s="503"/>
      <c r="AB580" s="503"/>
      <c r="AC580" s="504"/>
      <c r="AG580" s="153"/>
      <c r="AH580" s="153"/>
      <c r="AM580" s="120"/>
      <c r="AN580" s="120"/>
      <c r="AO580" s="120"/>
      <c r="AP580" s="120"/>
      <c r="AT580" s="120"/>
      <c r="AX580" s="456"/>
    </row>
    <row r="581" spans="1:50" x14ac:dyDescent="0.2">
      <c r="A581" s="486"/>
      <c r="B581" s="487"/>
      <c r="C581" s="487"/>
      <c r="D581" s="487"/>
      <c r="E581" s="487"/>
      <c r="F581" s="487"/>
      <c r="G581" s="487"/>
      <c r="H581" s="487"/>
      <c r="I581" s="487"/>
      <c r="J581" s="487"/>
      <c r="K581" s="487"/>
      <c r="L581" s="487"/>
      <c r="M581" s="487"/>
      <c r="N581" s="487"/>
      <c r="O581" s="487"/>
      <c r="P581" s="487"/>
      <c r="Q581" s="487"/>
      <c r="R581" s="487"/>
      <c r="S581" s="487"/>
      <c r="T581" s="487"/>
      <c r="U581" s="487"/>
      <c r="V581" s="487"/>
      <c r="W581" s="487"/>
      <c r="X581" s="487"/>
      <c r="Y581" s="487"/>
      <c r="Z581" s="487"/>
      <c r="AA581" s="487"/>
      <c r="AB581" s="487"/>
      <c r="AC581" s="488"/>
      <c r="AG581" s="153"/>
      <c r="AH581" s="153"/>
      <c r="AM581" s="437"/>
      <c r="AN581" s="437"/>
      <c r="AO581" s="437"/>
      <c r="AP581" s="437"/>
      <c r="AT581" s="323">
        <f>A581</f>
        <v>0</v>
      </c>
      <c r="AX581" s="456"/>
    </row>
    <row r="582" spans="1:50" ht="15" customHeight="1" x14ac:dyDescent="0.2">
      <c r="A582" s="443"/>
      <c r="B582" s="443"/>
      <c r="C582" s="443"/>
      <c r="D582" s="443"/>
      <c r="E582" s="443"/>
      <c r="F582" s="443"/>
      <c r="G582" s="443"/>
      <c r="H582" s="443"/>
      <c r="I582" s="443"/>
      <c r="J582" s="443"/>
      <c r="K582" s="443"/>
      <c r="L582" s="443"/>
      <c r="M582" s="443"/>
      <c r="N582" s="443"/>
      <c r="O582" s="443"/>
      <c r="P582" s="443"/>
      <c r="Q582" s="443"/>
      <c r="R582" s="443"/>
      <c r="S582" s="443"/>
      <c r="T582" s="443"/>
      <c r="U582" s="443"/>
      <c r="V582" s="443"/>
      <c r="W582" s="443"/>
      <c r="X582" s="443"/>
      <c r="Y582" s="443"/>
      <c r="Z582" s="443"/>
      <c r="AA582" s="443"/>
      <c r="AB582" s="443"/>
      <c r="AC582" s="443"/>
      <c r="AG582" s="153"/>
      <c r="AH582" s="153"/>
      <c r="AM582" s="437"/>
      <c r="AN582" s="437"/>
      <c r="AO582" s="437"/>
      <c r="AP582" s="437"/>
      <c r="AX582" s="456"/>
    </row>
    <row r="583" spans="1:50" ht="69" customHeight="1" x14ac:dyDescent="0.2">
      <c r="A583" s="513" t="s">
        <v>87</v>
      </c>
      <c r="B583" s="514"/>
      <c r="C583" s="515"/>
      <c r="D583" s="532" t="s">
        <v>106</v>
      </c>
      <c r="E583" s="532"/>
      <c r="F583" s="532"/>
      <c r="G583" s="532"/>
      <c r="H583" s="532"/>
      <c r="I583" s="532"/>
      <c r="J583" s="532"/>
      <c r="K583" s="532"/>
      <c r="L583" s="532"/>
      <c r="M583" s="532"/>
      <c r="N583" s="532"/>
      <c r="O583" s="532"/>
      <c r="P583" s="532"/>
      <c r="Q583" s="532"/>
      <c r="R583" s="532"/>
      <c r="S583" s="532"/>
      <c r="T583" s="532"/>
      <c r="U583" s="532"/>
      <c r="V583" s="532"/>
      <c r="W583" s="532"/>
      <c r="X583" s="532"/>
      <c r="Y583" s="532"/>
      <c r="Z583" s="532"/>
      <c r="AA583" s="532"/>
      <c r="AB583" s="533"/>
      <c r="AC583" s="194"/>
      <c r="AD583" s="6" t="b">
        <v>0</v>
      </c>
      <c r="AF583" s="152" t="str">
        <f>IF(AD583=FALSE,"","x")</f>
        <v/>
      </c>
      <c r="AG583" s="153"/>
      <c r="AH583" s="153"/>
      <c r="AM583" s="437"/>
      <c r="AN583" s="437"/>
      <c r="AO583" s="437"/>
      <c r="AP583" s="437"/>
      <c r="AX583" s="456"/>
    </row>
    <row r="584" spans="1:50" ht="15" x14ac:dyDescent="0.2">
      <c r="A584" s="516" t="s">
        <v>85</v>
      </c>
      <c r="B584" s="503"/>
      <c r="C584" s="503"/>
      <c r="D584" s="503"/>
      <c r="E584" s="503"/>
      <c r="F584" s="503"/>
      <c r="G584" s="503"/>
      <c r="H584" s="503"/>
      <c r="I584" s="503"/>
      <c r="J584" s="503"/>
      <c r="K584" s="503"/>
      <c r="L584" s="503"/>
      <c r="M584" s="503"/>
      <c r="N584" s="503"/>
      <c r="O584" s="503"/>
      <c r="P584" s="503"/>
      <c r="Q584" s="503"/>
      <c r="R584" s="503"/>
      <c r="S584" s="503"/>
      <c r="T584" s="503"/>
      <c r="U584" s="503"/>
      <c r="V584" s="503"/>
      <c r="W584" s="503"/>
      <c r="X584" s="503"/>
      <c r="Y584" s="503"/>
      <c r="Z584" s="503"/>
      <c r="AA584" s="503"/>
      <c r="AB584" s="503"/>
      <c r="AC584" s="504"/>
      <c r="AG584" s="153"/>
      <c r="AH584" s="153"/>
      <c r="AM584" s="437"/>
      <c r="AN584" s="437"/>
      <c r="AO584" s="437"/>
      <c r="AP584" s="437"/>
      <c r="AX584" s="456"/>
    </row>
    <row r="585" spans="1:50" x14ac:dyDescent="0.2">
      <c r="A585" s="550"/>
      <c r="B585" s="550"/>
      <c r="C585" s="550"/>
      <c r="D585" s="550"/>
      <c r="E585" s="550"/>
      <c r="F585" s="550"/>
      <c r="G585" s="550"/>
      <c r="H585" s="550"/>
      <c r="I585" s="550"/>
      <c r="J585" s="550"/>
      <c r="K585" s="550"/>
      <c r="L585" s="550"/>
      <c r="M585" s="550"/>
      <c r="N585" s="550"/>
      <c r="O585" s="550"/>
      <c r="P585" s="550"/>
      <c r="Q585" s="550"/>
      <c r="R585" s="550"/>
      <c r="S585" s="550"/>
      <c r="T585" s="550"/>
      <c r="U585" s="550"/>
      <c r="V585" s="550"/>
      <c r="W585" s="550"/>
      <c r="X585" s="550"/>
      <c r="Y585" s="550"/>
      <c r="Z585" s="550"/>
      <c r="AA585" s="550"/>
      <c r="AB585" s="550"/>
      <c r="AC585" s="550"/>
      <c r="AG585" s="153"/>
      <c r="AH585" s="153"/>
      <c r="AM585" s="437"/>
      <c r="AN585" s="437"/>
      <c r="AO585" s="437"/>
      <c r="AP585" s="437"/>
      <c r="AT585" s="323">
        <f>A585</f>
        <v>0</v>
      </c>
      <c r="AX585" s="456"/>
    </row>
    <row r="586" spans="1:50" ht="15" x14ac:dyDescent="0.25">
      <c r="A586" s="198"/>
      <c r="B586" s="435"/>
      <c r="C586" s="435"/>
      <c r="D586" s="435"/>
      <c r="E586" s="435"/>
      <c r="F586" s="435"/>
      <c r="G586" s="435"/>
      <c r="H586" s="435"/>
      <c r="I586" s="435"/>
      <c r="J586" s="435"/>
      <c r="K586" s="435"/>
      <c r="L586" s="435"/>
      <c r="M586" s="435"/>
      <c r="N586" s="435"/>
      <c r="O586" s="435"/>
      <c r="P586" s="435"/>
      <c r="Q586" s="435"/>
      <c r="R586" s="435"/>
      <c r="S586" s="435"/>
      <c r="T586" s="435"/>
      <c r="U586" s="435"/>
      <c r="V586" s="435"/>
      <c r="W586" s="435"/>
      <c r="X586" s="435"/>
      <c r="Y586" s="435"/>
      <c r="Z586" s="435"/>
      <c r="AA586" s="435"/>
      <c r="AB586" s="435"/>
      <c r="AC586" s="435"/>
      <c r="AG586" s="153"/>
      <c r="AH586" s="153"/>
      <c r="AM586" s="437"/>
      <c r="AN586" s="437"/>
      <c r="AO586" s="437"/>
      <c r="AP586" s="437"/>
      <c r="AX586" s="456"/>
    </row>
    <row r="587" spans="1:50" ht="75.75" customHeight="1" x14ac:dyDescent="0.2">
      <c r="A587" s="542" t="s">
        <v>64</v>
      </c>
      <c r="B587" s="543"/>
      <c r="C587" s="543"/>
      <c r="D587" s="538" t="s">
        <v>446</v>
      </c>
      <c r="E587" s="498"/>
      <c r="F587" s="498"/>
      <c r="G587" s="498"/>
      <c r="H587" s="498"/>
      <c r="I587" s="498"/>
      <c r="J587" s="498"/>
      <c r="K587" s="498"/>
      <c r="L587" s="498"/>
      <c r="M587" s="498"/>
      <c r="N587" s="498"/>
      <c r="O587" s="498"/>
      <c r="P587" s="498"/>
      <c r="Q587" s="498"/>
      <c r="R587" s="498"/>
      <c r="S587" s="498"/>
      <c r="T587" s="498"/>
      <c r="U587" s="498"/>
      <c r="V587" s="498"/>
      <c r="W587" s="498"/>
      <c r="X587" s="498"/>
      <c r="Y587" s="498"/>
      <c r="Z587" s="498"/>
      <c r="AA587" s="498"/>
      <c r="AB587" s="499"/>
      <c r="AC587" s="363"/>
      <c r="AD587" s="6" t="b">
        <v>0</v>
      </c>
      <c r="AF587" s="152" t="str">
        <f>IF(AD587=FALSE,"","x")</f>
        <v/>
      </c>
      <c r="AG587" s="153"/>
      <c r="AH587" s="153"/>
      <c r="AM587" s="437"/>
      <c r="AN587" s="437"/>
      <c r="AO587" s="437"/>
      <c r="AP587" s="437"/>
      <c r="AX587" s="456"/>
    </row>
    <row r="588" spans="1:50" ht="15" x14ac:dyDescent="0.2">
      <c r="A588" s="538" t="s">
        <v>85</v>
      </c>
      <c r="B588" s="498"/>
      <c r="C588" s="498"/>
      <c r="D588" s="498"/>
      <c r="E588" s="498"/>
      <c r="F588" s="498"/>
      <c r="G588" s="498"/>
      <c r="H588" s="498"/>
      <c r="I588" s="498"/>
      <c r="J588" s="498"/>
      <c r="K588" s="498"/>
      <c r="L588" s="498"/>
      <c r="M588" s="498"/>
      <c r="N588" s="498"/>
      <c r="O588" s="498"/>
      <c r="P588" s="498"/>
      <c r="Q588" s="498"/>
      <c r="R588" s="498"/>
      <c r="S588" s="498"/>
      <c r="T588" s="498"/>
      <c r="U588" s="498"/>
      <c r="V588" s="498"/>
      <c r="W588" s="498"/>
      <c r="X588" s="498"/>
      <c r="Y588" s="498"/>
      <c r="Z588" s="498"/>
      <c r="AA588" s="498"/>
      <c r="AB588" s="498"/>
      <c r="AC588" s="499"/>
      <c r="AG588" s="153"/>
      <c r="AH588" s="153"/>
      <c r="AM588" s="437"/>
      <c r="AN588" s="437"/>
      <c r="AO588" s="437"/>
      <c r="AP588" s="437"/>
      <c r="AX588" s="456"/>
    </row>
    <row r="589" spans="1:50" x14ac:dyDescent="0.2">
      <c r="A589" s="539"/>
      <c r="B589" s="540"/>
      <c r="C589" s="540"/>
      <c r="D589" s="540"/>
      <c r="E589" s="540"/>
      <c r="F589" s="540"/>
      <c r="G589" s="540"/>
      <c r="H589" s="540"/>
      <c r="I589" s="540"/>
      <c r="J589" s="540"/>
      <c r="K589" s="540"/>
      <c r="L589" s="540"/>
      <c r="M589" s="540"/>
      <c r="N589" s="540"/>
      <c r="O589" s="540"/>
      <c r="P589" s="540"/>
      <c r="Q589" s="540"/>
      <c r="R589" s="540"/>
      <c r="S589" s="540"/>
      <c r="T589" s="540"/>
      <c r="U589" s="540"/>
      <c r="V589" s="540"/>
      <c r="W589" s="540"/>
      <c r="X589" s="540"/>
      <c r="Y589" s="540"/>
      <c r="Z589" s="540"/>
      <c r="AA589" s="540"/>
      <c r="AB589" s="540"/>
      <c r="AC589" s="541"/>
      <c r="AG589" s="153"/>
      <c r="AH589" s="153"/>
      <c r="AM589" s="437"/>
      <c r="AN589" s="437"/>
      <c r="AO589" s="437"/>
      <c r="AP589" s="437"/>
      <c r="AT589" s="323">
        <f>A589</f>
        <v>0</v>
      </c>
      <c r="AX589" s="456"/>
    </row>
    <row r="590" spans="1:50" x14ac:dyDescent="0.2">
      <c r="A590" s="354"/>
      <c r="B590" s="354"/>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c r="AB590" s="354"/>
      <c r="AC590" s="354"/>
      <c r="AG590" s="153"/>
      <c r="AH590" s="153"/>
      <c r="AM590" s="437"/>
      <c r="AN590" s="437"/>
      <c r="AO590" s="437"/>
      <c r="AP590" s="437"/>
      <c r="AX590" s="456"/>
    </row>
    <row r="591" spans="1:50" x14ac:dyDescent="0.2">
      <c r="A591" s="354"/>
      <c r="B591" s="354"/>
      <c r="C591" s="354"/>
      <c r="D591" s="354"/>
      <c r="E591" s="354"/>
      <c r="F591" s="354"/>
      <c r="G591" s="354"/>
      <c r="H591" s="354"/>
      <c r="I591" s="354"/>
      <c r="J591" s="354"/>
      <c r="K591" s="354"/>
      <c r="L591" s="354"/>
      <c r="M591" s="354"/>
      <c r="N591" s="354"/>
      <c r="O591" s="354"/>
      <c r="P591" s="354"/>
      <c r="Q591" s="354"/>
      <c r="R591" s="354"/>
      <c r="S591" s="354"/>
      <c r="T591" s="354"/>
      <c r="U591" s="354"/>
      <c r="V591" s="354"/>
      <c r="W591" s="354"/>
      <c r="X591" s="354"/>
      <c r="Y591" s="354"/>
      <c r="Z591" s="354"/>
      <c r="AA591" s="354"/>
      <c r="AB591" s="354"/>
      <c r="AC591" s="354"/>
      <c r="AG591" s="153"/>
      <c r="AH591" s="153"/>
      <c r="AM591" s="437"/>
      <c r="AN591" s="437"/>
      <c r="AO591" s="437"/>
      <c r="AP591" s="437"/>
      <c r="AX591" s="456"/>
    </row>
    <row r="592" spans="1:50" ht="15.75" x14ac:dyDescent="0.25">
      <c r="A592" s="549" t="s">
        <v>447</v>
      </c>
      <c r="B592" s="549"/>
      <c r="C592" s="549"/>
      <c r="D592" s="549"/>
      <c r="E592" s="549"/>
      <c r="F592" s="549"/>
      <c r="G592" s="549"/>
      <c r="H592" s="549"/>
      <c r="I592" s="549"/>
      <c r="J592" s="549"/>
      <c r="K592" s="549"/>
      <c r="L592" s="549"/>
      <c r="M592" s="549"/>
      <c r="N592" s="549"/>
      <c r="O592" s="549"/>
      <c r="P592" s="549"/>
      <c r="Q592" s="549"/>
      <c r="R592" s="549"/>
      <c r="S592" s="549"/>
      <c r="T592" s="549"/>
      <c r="U592" s="549"/>
      <c r="V592" s="549"/>
      <c r="W592" s="549"/>
      <c r="X592" s="549"/>
      <c r="Y592" s="549"/>
      <c r="Z592" s="549"/>
      <c r="AA592" s="549"/>
      <c r="AB592" s="549"/>
      <c r="AC592" s="549"/>
      <c r="AG592" s="153"/>
      <c r="AH592" s="153"/>
      <c r="AM592" s="437"/>
      <c r="AN592" s="437"/>
      <c r="AO592" s="437"/>
      <c r="AP592" s="437"/>
      <c r="AX592" s="456"/>
    </row>
    <row r="593" spans="1:50" ht="21" customHeight="1" x14ac:dyDescent="0.2">
      <c r="A593" s="354"/>
      <c r="B593" s="354"/>
      <c r="C593" s="354"/>
      <c r="D593" s="354"/>
      <c r="E593" s="354"/>
      <c r="F593" s="354"/>
      <c r="G593" s="354"/>
      <c r="H593" s="354"/>
      <c r="I593" s="354"/>
      <c r="J593" s="354"/>
      <c r="K593" s="354"/>
      <c r="L593" s="354"/>
      <c r="M593" s="354"/>
      <c r="N593" s="354"/>
      <c r="O593" s="354"/>
      <c r="P593" s="354"/>
      <c r="Q593" s="354"/>
      <c r="R593" s="354"/>
      <c r="S593" s="354"/>
      <c r="T593" s="354"/>
      <c r="U593" s="354"/>
      <c r="V593" s="354"/>
      <c r="W593" s="354"/>
      <c r="X593" s="354"/>
      <c r="Y593" s="354"/>
      <c r="Z593" s="354"/>
      <c r="AA593" s="354"/>
      <c r="AB593" s="354"/>
      <c r="AC593" s="356"/>
      <c r="AM593" s="437"/>
      <c r="AN593" s="437"/>
      <c r="AO593" s="437"/>
      <c r="AP593" s="437"/>
      <c r="AX593" s="456"/>
    </row>
    <row r="594" spans="1:50" ht="58.5" customHeight="1" x14ac:dyDescent="0.2">
      <c r="A594" s="542" t="s">
        <v>65</v>
      </c>
      <c r="B594" s="543"/>
      <c r="C594" s="543"/>
      <c r="D594" s="538" t="s">
        <v>448</v>
      </c>
      <c r="E594" s="498"/>
      <c r="F594" s="498"/>
      <c r="G594" s="498"/>
      <c r="H594" s="498"/>
      <c r="I594" s="498"/>
      <c r="J594" s="498"/>
      <c r="K594" s="498"/>
      <c r="L594" s="498"/>
      <c r="M594" s="498"/>
      <c r="N594" s="498"/>
      <c r="O594" s="498"/>
      <c r="P594" s="498"/>
      <c r="Q594" s="498"/>
      <c r="R594" s="498"/>
      <c r="S594" s="498"/>
      <c r="T594" s="498"/>
      <c r="U594" s="498"/>
      <c r="V594" s="498"/>
      <c r="W594" s="498"/>
      <c r="X594" s="498"/>
      <c r="Y594" s="498"/>
      <c r="Z594" s="498"/>
      <c r="AA594" s="498"/>
      <c r="AB594" s="499"/>
      <c r="AC594" s="363"/>
      <c r="AD594" s="6" t="b">
        <v>0</v>
      </c>
      <c r="AF594" s="152" t="str">
        <f>IF(AD594=FALSE,"","x")</f>
        <v/>
      </c>
      <c r="AM594" s="437"/>
      <c r="AN594" s="437"/>
      <c r="AO594" s="437"/>
      <c r="AP594" s="437"/>
      <c r="AX594" s="456"/>
    </row>
    <row r="595" spans="1:50" ht="15" x14ac:dyDescent="0.2">
      <c r="A595" s="538" t="s">
        <v>85</v>
      </c>
      <c r="B595" s="498"/>
      <c r="C595" s="498"/>
      <c r="D595" s="498"/>
      <c r="E595" s="498"/>
      <c r="F595" s="498"/>
      <c r="G595" s="498"/>
      <c r="H595" s="498"/>
      <c r="I595" s="498"/>
      <c r="J595" s="498"/>
      <c r="K595" s="498"/>
      <c r="L595" s="498"/>
      <c r="M595" s="498"/>
      <c r="N595" s="498"/>
      <c r="O595" s="498"/>
      <c r="P595" s="498"/>
      <c r="Q595" s="498"/>
      <c r="R595" s="498"/>
      <c r="S595" s="498"/>
      <c r="T595" s="498"/>
      <c r="U595" s="498"/>
      <c r="V595" s="498"/>
      <c r="W595" s="498"/>
      <c r="X595" s="498"/>
      <c r="Y595" s="498"/>
      <c r="Z595" s="498"/>
      <c r="AA595" s="498"/>
      <c r="AB595" s="498"/>
      <c r="AC595" s="499"/>
      <c r="AM595" s="437"/>
      <c r="AN595" s="437"/>
      <c r="AO595" s="437"/>
      <c r="AP595" s="437"/>
      <c r="AX595" s="456"/>
    </row>
    <row r="596" spans="1:50" x14ac:dyDescent="0.2">
      <c r="A596" s="539"/>
      <c r="B596" s="540"/>
      <c r="C596" s="540"/>
      <c r="D596" s="540"/>
      <c r="E596" s="540"/>
      <c r="F596" s="540"/>
      <c r="G596" s="540"/>
      <c r="H596" s="540"/>
      <c r="I596" s="540"/>
      <c r="J596" s="540"/>
      <c r="K596" s="540"/>
      <c r="L596" s="540"/>
      <c r="M596" s="540"/>
      <c r="N596" s="540"/>
      <c r="O596" s="540"/>
      <c r="P596" s="540"/>
      <c r="Q596" s="540"/>
      <c r="R596" s="540"/>
      <c r="S596" s="540"/>
      <c r="T596" s="540"/>
      <c r="U596" s="540"/>
      <c r="V596" s="540"/>
      <c r="W596" s="540"/>
      <c r="X596" s="540"/>
      <c r="Y596" s="540"/>
      <c r="Z596" s="540"/>
      <c r="AA596" s="540"/>
      <c r="AB596" s="540"/>
      <c r="AC596" s="541"/>
      <c r="AM596" s="437"/>
      <c r="AN596" s="437"/>
      <c r="AO596" s="437"/>
      <c r="AP596" s="437"/>
      <c r="AT596" s="323">
        <f>A596</f>
        <v>0</v>
      </c>
      <c r="AX596" s="456"/>
    </row>
    <row r="597" spans="1:50" x14ac:dyDescent="0.2">
      <c r="A597" s="354"/>
      <c r="B597" s="354"/>
      <c r="C597" s="354"/>
      <c r="D597" s="354"/>
      <c r="E597" s="354"/>
      <c r="F597" s="354"/>
      <c r="G597" s="354"/>
      <c r="H597" s="354"/>
      <c r="I597" s="354"/>
      <c r="J597" s="354"/>
      <c r="K597" s="354"/>
      <c r="L597" s="354"/>
      <c r="M597" s="354"/>
      <c r="N597" s="354"/>
      <c r="O597" s="354"/>
      <c r="P597" s="354"/>
      <c r="Q597" s="354"/>
      <c r="R597" s="354"/>
      <c r="S597" s="354"/>
      <c r="T597" s="354"/>
      <c r="U597" s="354"/>
      <c r="V597" s="354"/>
      <c r="W597" s="354"/>
      <c r="X597" s="354"/>
      <c r="Y597" s="354"/>
      <c r="Z597" s="354"/>
      <c r="AA597" s="354"/>
      <c r="AB597" s="354"/>
      <c r="AC597" s="356"/>
      <c r="AM597" s="437"/>
      <c r="AN597" s="437"/>
      <c r="AO597" s="437"/>
      <c r="AP597" s="437"/>
      <c r="AX597" s="456"/>
    </row>
    <row r="598" spans="1:50" ht="39" customHeight="1" x14ac:dyDescent="0.2">
      <c r="A598" s="542" t="s">
        <v>66</v>
      </c>
      <c r="B598" s="543"/>
      <c r="C598" s="543"/>
      <c r="D598" s="538" t="s">
        <v>449</v>
      </c>
      <c r="E598" s="498"/>
      <c r="F598" s="498"/>
      <c r="G598" s="498"/>
      <c r="H598" s="498"/>
      <c r="I598" s="498"/>
      <c r="J598" s="498"/>
      <c r="K598" s="498"/>
      <c r="L598" s="498"/>
      <c r="M598" s="498"/>
      <c r="N598" s="498"/>
      <c r="O598" s="498"/>
      <c r="P598" s="498"/>
      <c r="Q598" s="498"/>
      <c r="R598" s="498"/>
      <c r="S598" s="498"/>
      <c r="T598" s="498"/>
      <c r="U598" s="498"/>
      <c r="V598" s="498"/>
      <c r="W598" s="498"/>
      <c r="X598" s="498"/>
      <c r="Y598" s="498"/>
      <c r="Z598" s="498"/>
      <c r="AA598" s="498"/>
      <c r="AB598" s="499"/>
      <c r="AC598" s="363"/>
      <c r="AD598" s="6" t="b">
        <v>0</v>
      </c>
      <c r="AF598" s="152" t="str">
        <f>IF(AD598=FALSE,"","x")</f>
        <v/>
      </c>
      <c r="AM598" s="437"/>
      <c r="AN598" s="437"/>
      <c r="AO598" s="437"/>
      <c r="AP598" s="437"/>
      <c r="AX598" s="456"/>
    </row>
    <row r="599" spans="1:50" ht="16.5" customHeight="1" x14ac:dyDescent="0.2">
      <c r="A599" s="538" t="s">
        <v>85</v>
      </c>
      <c r="B599" s="498"/>
      <c r="C599" s="498"/>
      <c r="D599" s="498"/>
      <c r="E599" s="498"/>
      <c r="F599" s="498"/>
      <c r="G599" s="498"/>
      <c r="H599" s="498"/>
      <c r="I599" s="498"/>
      <c r="J599" s="498"/>
      <c r="K599" s="498"/>
      <c r="L599" s="498"/>
      <c r="M599" s="498"/>
      <c r="N599" s="498"/>
      <c r="O599" s="498"/>
      <c r="P599" s="498"/>
      <c r="Q599" s="498"/>
      <c r="R599" s="498"/>
      <c r="S599" s="498"/>
      <c r="T599" s="498"/>
      <c r="U599" s="498"/>
      <c r="V599" s="498"/>
      <c r="W599" s="498"/>
      <c r="X599" s="498"/>
      <c r="Y599" s="498"/>
      <c r="Z599" s="498"/>
      <c r="AA599" s="498"/>
      <c r="AB599" s="498"/>
      <c r="AC599" s="499"/>
      <c r="AM599" s="437"/>
      <c r="AN599" s="437"/>
      <c r="AO599" s="437"/>
      <c r="AP599" s="437"/>
      <c r="AX599" s="456"/>
    </row>
    <row r="600" spans="1:50" x14ac:dyDescent="0.2">
      <c r="A600" s="539"/>
      <c r="B600" s="540"/>
      <c r="C600" s="540"/>
      <c r="D600" s="540"/>
      <c r="E600" s="540"/>
      <c r="F600" s="540"/>
      <c r="G600" s="540"/>
      <c r="H600" s="540"/>
      <c r="I600" s="540"/>
      <c r="J600" s="540"/>
      <c r="K600" s="540"/>
      <c r="L600" s="540"/>
      <c r="M600" s="540"/>
      <c r="N600" s="540"/>
      <c r="O600" s="540"/>
      <c r="P600" s="540"/>
      <c r="Q600" s="540"/>
      <c r="R600" s="540"/>
      <c r="S600" s="540"/>
      <c r="T600" s="540"/>
      <c r="U600" s="540"/>
      <c r="V600" s="540"/>
      <c r="W600" s="540"/>
      <c r="X600" s="540"/>
      <c r="Y600" s="540"/>
      <c r="Z600" s="540"/>
      <c r="AA600" s="540"/>
      <c r="AB600" s="540"/>
      <c r="AC600" s="541"/>
      <c r="AM600" s="437"/>
      <c r="AN600" s="437"/>
      <c r="AO600" s="437"/>
      <c r="AP600" s="437"/>
      <c r="AT600" s="323">
        <f>A600</f>
        <v>0</v>
      </c>
      <c r="AX600" s="456"/>
    </row>
    <row r="601" spans="1:50" x14ac:dyDescent="0.2">
      <c r="A601" s="364"/>
      <c r="B601" s="354"/>
      <c r="C601" s="354"/>
      <c r="D601" s="354"/>
      <c r="E601" s="354"/>
      <c r="F601" s="354"/>
      <c r="G601" s="354"/>
      <c r="H601" s="354"/>
      <c r="I601" s="354"/>
      <c r="J601" s="354"/>
      <c r="K601" s="354"/>
      <c r="L601" s="354"/>
      <c r="M601" s="354"/>
      <c r="N601" s="354"/>
      <c r="O601" s="354"/>
      <c r="P601" s="354"/>
      <c r="Q601" s="354"/>
      <c r="R601" s="354"/>
      <c r="S601" s="354"/>
      <c r="T601" s="354"/>
      <c r="U601" s="354"/>
      <c r="V601" s="354"/>
      <c r="W601" s="354"/>
      <c r="X601" s="354"/>
      <c r="Y601" s="354"/>
      <c r="Z601" s="354"/>
      <c r="AA601" s="354"/>
      <c r="AB601" s="354"/>
      <c r="AC601" s="356"/>
      <c r="AM601" s="437"/>
      <c r="AN601" s="437"/>
      <c r="AO601" s="437"/>
      <c r="AP601" s="437"/>
      <c r="AX601" s="456"/>
    </row>
    <row r="602" spans="1:50" ht="45" customHeight="1" x14ac:dyDescent="0.2">
      <c r="A602" s="542" t="s">
        <v>67</v>
      </c>
      <c r="B602" s="543"/>
      <c r="C602" s="543"/>
      <c r="D602" s="538" t="s">
        <v>450</v>
      </c>
      <c r="E602" s="498"/>
      <c r="F602" s="498"/>
      <c r="G602" s="498"/>
      <c r="H602" s="498"/>
      <c r="I602" s="498"/>
      <c r="J602" s="498"/>
      <c r="K602" s="498"/>
      <c r="L602" s="498"/>
      <c r="M602" s="498"/>
      <c r="N602" s="498"/>
      <c r="O602" s="498"/>
      <c r="P602" s="498"/>
      <c r="Q602" s="498"/>
      <c r="R602" s="498"/>
      <c r="S602" s="498"/>
      <c r="T602" s="498"/>
      <c r="U602" s="498"/>
      <c r="V602" s="498"/>
      <c r="W602" s="498"/>
      <c r="X602" s="498"/>
      <c r="Y602" s="498"/>
      <c r="Z602" s="498"/>
      <c r="AA602" s="498"/>
      <c r="AB602" s="499"/>
      <c r="AC602" s="363"/>
      <c r="AD602" s="6" t="b">
        <v>0</v>
      </c>
      <c r="AF602" s="152" t="str">
        <f>IF(AD602=FALSE,"","x")</f>
        <v/>
      </c>
      <c r="AM602" s="437"/>
      <c r="AN602" s="437"/>
      <c r="AO602" s="437"/>
      <c r="AP602" s="437"/>
      <c r="AX602" s="456"/>
    </row>
    <row r="603" spans="1:50" ht="15" x14ac:dyDescent="0.2">
      <c r="A603" s="516" t="s">
        <v>85</v>
      </c>
      <c r="B603" s="503"/>
      <c r="C603" s="503"/>
      <c r="D603" s="503"/>
      <c r="E603" s="503"/>
      <c r="F603" s="503"/>
      <c r="G603" s="503"/>
      <c r="H603" s="503"/>
      <c r="I603" s="503"/>
      <c r="J603" s="503"/>
      <c r="K603" s="503"/>
      <c r="L603" s="503"/>
      <c r="M603" s="503"/>
      <c r="N603" s="503"/>
      <c r="O603" s="503"/>
      <c r="P603" s="503"/>
      <c r="Q603" s="503"/>
      <c r="R603" s="503"/>
      <c r="S603" s="503"/>
      <c r="T603" s="503"/>
      <c r="U603" s="503"/>
      <c r="V603" s="503"/>
      <c r="W603" s="503"/>
      <c r="X603" s="503"/>
      <c r="Y603" s="503"/>
      <c r="Z603" s="503"/>
      <c r="AA603" s="503"/>
      <c r="AB603" s="503"/>
      <c r="AC603" s="504"/>
      <c r="AM603" s="437"/>
      <c r="AN603" s="437"/>
      <c r="AO603" s="437"/>
      <c r="AP603" s="437"/>
      <c r="AX603" s="456"/>
    </row>
    <row r="604" spans="1:50" x14ac:dyDescent="0.2">
      <c r="A604" s="486"/>
      <c r="B604" s="487"/>
      <c r="C604" s="487"/>
      <c r="D604" s="487"/>
      <c r="E604" s="487"/>
      <c r="F604" s="487"/>
      <c r="G604" s="487"/>
      <c r="H604" s="487"/>
      <c r="I604" s="487"/>
      <c r="J604" s="487"/>
      <c r="K604" s="487"/>
      <c r="L604" s="487"/>
      <c r="M604" s="487"/>
      <c r="N604" s="487"/>
      <c r="O604" s="487"/>
      <c r="P604" s="487"/>
      <c r="Q604" s="487"/>
      <c r="R604" s="487"/>
      <c r="S604" s="487"/>
      <c r="T604" s="487"/>
      <c r="U604" s="487"/>
      <c r="V604" s="487"/>
      <c r="W604" s="487"/>
      <c r="X604" s="487"/>
      <c r="Y604" s="487"/>
      <c r="Z604" s="487"/>
      <c r="AA604" s="487"/>
      <c r="AB604" s="487"/>
      <c r="AC604" s="488"/>
      <c r="AM604" s="437"/>
      <c r="AN604" s="437"/>
      <c r="AO604" s="437"/>
      <c r="AP604" s="437"/>
      <c r="AT604" s="323">
        <f>A604</f>
        <v>0</v>
      </c>
      <c r="AX604" s="456"/>
    </row>
    <row r="605" spans="1:50" x14ac:dyDescent="0.2">
      <c r="A605" s="202"/>
      <c r="AM605" s="437"/>
      <c r="AN605" s="437"/>
      <c r="AO605" s="437"/>
      <c r="AP605" s="437"/>
      <c r="AX605" s="456"/>
    </row>
    <row r="606" spans="1:50" ht="33.75" customHeight="1" x14ac:dyDescent="0.2">
      <c r="A606" s="542" t="s">
        <v>381</v>
      </c>
      <c r="B606" s="543"/>
      <c r="C606" s="543"/>
      <c r="D606" s="538" t="s">
        <v>109</v>
      </c>
      <c r="E606" s="498"/>
      <c r="F606" s="498"/>
      <c r="G606" s="498"/>
      <c r="H606" s="498"/>
      <c r="I606" s="498"/>
      <c r="J606" s="498"/>
      <c r="K606" s="498"/>
      <c r="L606" s="498"/>
      <c r="M606" s="498"/>
      <c r="N606" s="498"/>
      <c r="O606" s="498"/>
      <c r="P606" s="498"/>
      <c r="Q606" s="498"/>
      <c r="R606" s="498"/>
      <c r="S606" s="498"/>
      <c r="T606" s="498"/>
      <c r="U606" s="498"/>
      <c r="V606" s="498"/>
      <c r="W606" s="498"/>
      <c r="X606" s="498"/>
      <c r="Y606" s="498"/>
      <c r="Z606" s="498"/>
      <c r="AA606" s="498"/>
      <c r="AB606" s="499"/>
      <c r="AC606" s="363"/>
      <c r="AD606" s="6" t="b">
        <v>0</v>
      </c>
      <c r="AF606" s="152" t="str">
        <f>IF(AD606=FALSE,"","x")</f>
        <v/>
      </c>
      <c r="AM606" s="437"/>
      <c r="AN606" s="437"/>
      <c r="AO606" s="437"/>
      <c r="AP606" s="437"/>
      <c r="AX606" s="456"/>
    </row>
    <row r="607" spans="1:50" ht="15" x14ac:dyDescent="0.2">
      <c r="A607" s="538" t="s">
        <v>85</v>
      </c>
      <c r="B607" s="498"/>
      <c r="C607" s="498"/>
      <c r="D607" s="498"/>
      <c r="E607" s="498"/>
      <c r="F607" s="498"/>
      <c r="G607" s="498"/>
      <c r="H607" s="498"/>
      <c r="I607" s="498"/>
      <c r="J607" s="498"/>
      <c r="K607" s="498"/>
      <c r="L607" s="498"/>
      <c r="M607" s="498"/>
      <c r="N607" s="498"/>
      <c r="O607" s="498"/>
      <c r="P607" s="498"/>
      <c r="Q607" s="498"/>
      <c r="R607" s="498"/>
      <c r="S607" s="498"/>
      <c r="T607" s="498"/>
      <c r="U607" s="498"/>
      <c r="V607" s="498"/>
      <c r="W607" s="498"/>
      <c r="X607" s="498"/>
      <c r="Y607" s="498"/>
      <c r="Z607" s="498"/>
      <c r="AA607" s="498"/>
      <c r="AB607" s="498"/>
      <c r="AC607" s="499"/>
      <c r="AM607" s="437"/>
      <c r="AN607" s="437"/>
      <c r="AO607" s="437"/>
      <c r="AP607" s="437"/>
      <c r="AX607" s="456"/>
    </row>
    <row r="608" spans="1:50" x14ac:dyDescent="0.2">
      <c r="A608" s="539"/>
      <c r="B608" s="540"/>
      <c r="C608" s="540"/>
      <c r="D608" s="540"/>
      <c r="E608" s="540"/>
      <c r="F608" s="540"/>
      <c r="G608" s="540"/>
      <c r="H608" s="540"/>
      <c r="I608" s="540"/>
      <c r="J608" s="540"/>
      <c r="K608" s="540"/>
      <c r="L608" s="540"/>
      <c r="M608" s="540"/>
      <c r="N608" s="540"/>
      <c r="O608" s="540"/>
      <c r="P608" s="540"/>
      <c r="Q608" s="540"/>
      <c r="R608" s="540"/>
      <c r="S608" s="540"/>
      <c r="T608" s="540"/>
      <c r="U608" s="540"/>
      <c r="V608" s="540"/>
      <c r="W608" s="540"/>
      <c r="X608" s="540"/>
      <c r="Y608" s="540"/>
      <c r="Z608" s="540"/>
      <c r="AA608" s="540"/>
      <c r="AB608" s="540"/>
      <c r="AC608" s="541"/>
      <c r="AM608" s="437"/>
      <c r="AN608" s="437"/>
      <c r="AO608" s="437"/>
      <c r="AP608" s="437"/>
      <c r="AT608" s="323">
        <f>A608</f>
        <v>0</v>
      </c>
      <c r="AX608" s="456"/>
    </row>
    <row r="609" spans="1:50" x14ac:dyDescent="0.2">
      <c r="A609" s="365"/>
      <c r="B609" s="365"/>
      <c r="C609" s="365"/>
      <c r="D609" s="365"/>
      <c r="E609" s="365"/>
      <c r="F609" s="365"/>
      <c r="G609" s="365"/>
      <c r="H609" s="365"/>
      <c r="I609" s="365"/>
      <c r="J609" s="365"/>
      <c r="K609" s="365"/>
      <c r="L609" s="365"/>
      <c r="M609" s="365"/>
      <c r="N609" s="365"/>
      <c r="O609" s="365"/>
      <c r="P609" s="365"/>
      <c r="Q609" s="365"/>
      <c r="R609" s="365"/>
      <c r="S609" s="365"/>
      <c r="T609" s="365"/>
      <c r="U609" s="365"/>
      <c r="V609" s="365"/>
      <c r="W609" s="365"/>
      <c r="X609" s="365"/>
      <c r="Y609" s="365"/>
      <c r="Z609" s="365"/>
      <c r="AA609" s="365"/>
      <c r="AB609" s="365"/>
      <c r="AC609" s="365"/>
      <c r="AM609" s="437"/>
      <c r="AN609" s="437"/>
      <c r="AO609" s="437"/>
      <c r="AP609" s="437"/>
      <c r="AX609" s="456"/>
    </row>
    <row r="610" spans="1:50" ht="30" customHeight="1" x14ac:dyDescent="0.2">
      <c r="A610" s="542" t="s">
        <v>382</v>
      </c>
      <c r="B610" s="543"/>
      <c r="C610" s="544"/>
      <c r="D610" s="538" t="s">
        <v>451</v>
      </c>
      <c r="E610" s="498"/>
      <c r="F610" s="498"/>
      <c r="G610" s="498"/>
      <c r="H610" s="498"/>
      <c r="I610" s="498"/>
      <c r="J610" s="498"/>
      <c r="K610" s="498"/>
      <c r="L610" s="498"/>
      <c r="M610" s="498"/>
      <c r="N610" s="498"/>
      <c r="O610" s="498"/>
      <c r="P610" s="498"/>
      <c r="Q610" s="498"/>
      <c r="R610" s="498"/>
      <c r="S610" s="498"/>
      <c r="T610" s="498"/>
      <c r="U610" s="498"/>
      <c r="V610" s="498"/>
      <c r="W610" s="498"/>
      <c r="X610" s="498"/>
      <c r="Y610" s="498"/>
      <c r="Z610" s="498"/>
      <c r="AA610" s="498"/>
      <c r="AB610" s="499"/>
      <c r="AC610" s="363"/>
      <c r="AD610" s="6" t="b">
        <v>0</v>
      </c>
      <c r="AF610" s="152" t="str">
        <f>IF(AD610=FALSE,"","x")</f>
        <v/>
      </c>
      <c r="AM610" s="437"/>
      <c r="AN610" s="437"/>
      <c r="AO610" s="437"/>
      <c r="AP610" s="437"/>
      <c r="AX610" s="456"/>
    </row>
    <row r="611" spans="1:50" ht="15" x14ac:dyDescent="0.2">
      <c r="A611" s="516" t="s">
        <v>85</v>
      </c>
      <c r="B611" s="503"/>
      <c r="C611" s="503"/>
      <c r="D611" s="503"/>
      <c r="E611" s="503"/>
      <c r="F611" s="503"/>
      <c r="G611" s="503"/>
      <c r="H611" s="503"/>
      <c r="I611" s="503"/>
      <c r="J611" s="503"/>
      <c r="K611" s="503"/>
      <c r="L611" s="503"/>
      <c r="M611" s="503"/>
      <c r="N611" s="503"/>
      <c r="O611" s="503"/>
      <c r="P611" s="503"/>
      <c r="Q611" s="503"/>
      <c r="R611" s="503"/>
      <c r="S611" s="503"/>
      <c r="T611" s="503"/>
      <c r="U611" s="503"/>
      <c r="V611" s="503"/>
      <c r="W611" s="503"/>
      <c r="X611" s="503"/>
      <c r="Y611" s="503"/>
      <c r="Z611" s="503"/>
      <c r="AA611" s="503"/>
      <c r="AB611" s="503"/>
      <c r="AC611" s="504"/>
      <c r="AM611" s="437"/>
      <c r="AN611" s="437"/>
      <c r="AO611" s="437"/>
      <c r="AP611" s="437"/>
      <c r="AX611" s="456"/>
    </row>
    <row r="612" spans="1:50" x14ac:dyDescent="0.2">
      <c r="A612" s="486"/>
      <c r="B612" s="487"/>
      <c r="C612" s="487"/>
      <c r="D612" s="487"/>
      <c r="E612" s="487"/>
      <c r="F612" s="487"/>
      <c r="G612" s="487"/>
      <c r="H612" s="487"/>
      <c r="I612" s="487"/>
      <c r="J612" s="487"/>
      <c r="K612" s="487"/>
      <c r="L612" s="487"/>
      <c r="M612" s="487"/>
      <c r="N612" s="487"/>
      <c r="O612" s="487"/>
      <c r="P612" s="487"/>
      <c r="Q612" s="487"/>
      <c r="R612" s="487"/>
      <c r="S612" s="487"/>
      <c r="T612" s="487"/>
      <c r="U612" s="487"/>
      <c r="V612" s="487"/>
      <c r="W612" s="487"/>
      <c r="X612" s="487"/>
      <c r="Y612" s="487"/>
      <c r="Z612" s="487"/>
      <c r="AA612" s="487"/>
      <c r="AB612" s="487"/>
      <c r="AC612" s="488"/>
      <c r="AM612" s="437"/>
      <c r="AN612" s="437"/>
      <c r="AO612" s="437"/>
      <c r="AP612" s="437"/>
      <c r="AT612" s="323">
        <f>A612</f>
        <v>0</v>
      </c>
      <c r="AX612" s="456"/>
    </row>
    <row r="613" spans="1:50" x14ac:dyDescent="0.2">
      <c r="AM613" s="437"/>
      <c r="AN613" s="437"/>
      <c r="AO613" s="437"/>
      <c r="AP613" s="437"/>
      <c r="AX613" s="456"/>
    </row>
    <row r="614" spans="1:50" ht="24" customHeight="1" x14ac:dyDescent="0.2">
      <c r="A614" s="542" t="s">
        <v>452</v>
      </c>
      <c r="B614" s="543"/>
      <c r="C614" s="544"/>
      <c r="D614" s="545" t="s">
        <v>453</v>
      </c>
      <c r="E614" s="546"/>
      <c r="F614" s="546"/>
      <c r="G614" s="546"/>
      <c r="H614" s="546"/>
      <c r="I614" s="546"/>
      <c r="J614" s="546"/>
      <c r="K614" s="546"/>
      <c r="L614" s="546"/>
      <c r="M614" s="546"/>
      <c r="N614" s="546"/>
      <c r="O614" s="546"/>
      <c r="P614" s="546"/>
      <c r="Q614" s="546"/>
      <c r="R614" s="546"/>
      <c r="S614" s="546"/>
      <c r="T614" s="546"/>
      <c r="U614" s="546"/>
      <c r="V614" s="546"/>
      <c r="W614" s="546"/>
      <c r="X614" s="546"/>
      <c r="Y614" s="546"/>
      <c r="Z614" s="546"/>
      <c r="AA614" s="546"/>
      <c r="AB614" s="546"/>
      <c r="AC614" s="547"/>
      <c r="AD614" s="120"/>
      <c r="AM614" s="437"/>
      <c r="AN614" s="437"/>
      <c r="AO614" s="437"/>
      <c r="AP614" s="437"/>
      <c r="AX614" s="456"/>
    </row>
    <row r="615" spans="1:50" ht="11.25" customHeight="1" x14ac:dyDescent="0.2">
      <c r="AM615" s="437"/>
      <c r="AN615" s="437"/>
      <c r="AO615" s="437"/>
      <c r="AP615" s="437"/>
      <c r="AX615" s="456"/>
    </row>
    <row r="616" spans="1:50" ht="18.75" customHeight="1" x14ac:dyDescent="0.2">
      <c r="A616" s="548" t="s">
        <v>454</v>
      </c>
      <c r="B616" s="548"/>
      <c r="C616" s="548"/>
      <c r="D616" s="548"/>
      <c r="E616" s="548"/>
      <c r="F616" s="548"/>
      <c r="G616" s="548"/>
      <c r="H616" s="548"/>
      <c r="I616" s="548"/>
      <c r="J616" s="548"/>
      <c r="K616" s="548"/>
      <c r="L616" s="548"/>
      <c r="M616" s="548"/>
      <c r="N616" s="548"/>
      <c r="O616" s="548"/>
      <c r="P616" s="548"/>
      <c r="Q616" s="548"/>
      <c r="R616" s="548"/>
      <c r="S616" s="548"/>
      <c r="T616" s="548"/>
      <c r="U616" s="548"/>
      <c r="V616" s="548"/>
      <c r="W616" s="548"/>
      <c r="X616" s="548"/>
      <c r="Y616" s="548"/>
      <c r="Z616" s="548"/>
      <c r="AA616" s="548"/>
      <c r="AB616" s="548"/>
      <c r="AC616" s="548"/>
      <c r="AM616" s="437"/>
      <c r="AN616" s="437"/>
      <c r="AO616" s="437"/>
      <c r="AP616" s="437"/>
      <c r="AX616" s="456"/>
    </row>
    <row r="617" spans="1:50" ht="23.25" customHeight="1" x14ac:dyDescent="0.2">
      <c r="A617" s="534" t="s">
        <v>455</v>
      </c>
      <c r="B617" s="534"/>
      <c r="C617" s="534"/>
      <c r="D617" s="534"/>
      <c r="E617" s="534"/>
      <c r="F617" s="534"/>
      <c r="G617" s="534"/>
      <c r="H617" s="534"/>
      <c r="I617" s="534"/>
      <c r="J617" s="534"/>
      <c r="K617" s="534"/>
      <c r="L617" s="534"/>
      <c r="M617" s="534"/>
      <c r="N617" s="534"/>
      <c r="O617" s="534"/>
      <c r="P617" s="534"/>
      <c r="Q617" s="534"/>
      <c r="R617" s="534"/>
      <c r="S617" s="534"/>
      <c r="T617" s="534"/>
      <c r="U617" s="534"/>
      <c r="V617" s="534"/>
      <c r="W617" s="534"/>
      <c r="X617" s="534"/>
      <c r="Y617" s="534"/>
      <c r="Z617" s="534"/>
      <c r="AA617" s="534"/>
      <c r="AB617" s="534"/>
      <c r="AC617" s="144"/>
      <c r="AD617" s="6">
        <v>0</v>
      </c>
      <c r="AM617" s="437"/>
      <c r="AN617" s="437"/>
      <c r="AO617" s="437"/>
      <c r="AP617" s="437"/>
      <c r="AX617" s="456"/>
    </row>
    <row r="618" spans="1:50" ht="24.75" customHeight="1" x14ac:dyDescent="0.2">
      <c r="A618" s="534" t="s">
        <v>456</v>
      </c>
      <c r="B618" s="534"/>
      <c r="C618" s="534"/>
      <c r="D618" s="534"/>
      <c r="E618" s="534"/>
      <c r="F618" s="534"/>
      <c r="G618" s="534"/>
      <c r="H618" s="534"/>
      <c r="I618" s="534"/>
      <c r="J618" s="534"/>
      <c r="K618" s="534"/>
      <c r="L618" s="534"/>
      <c r="M618" s="534"/>
      <c r="N618" s="534"/>
      <c r="O618" s="534"/>
      <c r="P618" s="534"/>
      <c r="Q618" s="534"/>
      <c r="R618" s="534"/>
      <c r="S618" s="534"/>
      <c r="T618" s="534"/>
      <c r="U618" s="534"/>
      <c r="V618" s="534"/>
      <c r="W618" s="534"/>
      <c r="X618" s="534"/>
      <c r="Y618" s="534"/>
      <c r="Z618" s="534"/>
      <c r="AA618" s="534"/>
      <c r="AB618" s="534"/>
      <c r="AC618" s="144"/>
      <c r="AM618" s="437"/>
      <c r="AN618" s="437"/>
      <c r="AO618" s="437"/>
      <c r="AP618" s="437"/>
      <c r="AX618" s="456"/>
    </row>
    <row r="619" spans="1:50" ht="24" customHeight="1" x14ac:dyDescent="0.2">
      <c r="A619" s="534" t="s">
        <v>457</v>
      </c>
      <c r="B619" s="534"/>
      <c r="C619" s="534"/>
      <c r="D619" s="534"/>
      <c r="E619" s="534"/>
      <c r="F619" s="534"/>
      <c r="G619" s="534"/>
      <c r="H619" s="534"/>
      <c r="I619" s="534"/>
      <c r="J619" s="534"/>
      <c r="K619" s="534"/>
      <c r="L619" s="534"/>
      <c r="M619" s="534"/>
      <c r="N619" s="534"/>
      <c r="O619" s="534"/>
      <c r="P619" s="534"/>
      <c r="Q619" s="534"/>
      <c r="R619" s="534"/>
      <c r="S619" s="534"/>
      <c r="T619" s="534"/>
      <c r="U619" s="534"/>
      <c r="V619" s="534"/>
      <c r="W619" s="534"/>
      <c r="X619" s="534"/>
      <c r="Y619" s="534"/>
      <c r="Z619" s="534"/>
      <c r="AA619" s="534"/>
      <c r="AB619" s="534"/>
      <c r="AC619" s="144"/>
      <c r="AM619" s="437"/>
      <c r="AN619" s="437"/>
      <c r="AO619" s="437"/>
      <c r="AP619" s="437"/>
      <c r="AX619" s="456"/>
    </row>
    <row r="620" spans="1:50" ht="22.5" customHeight="1" x14ac:dyDescent="0.2">
      <c r="A620" s="534" t="s">
        <v>458</v>
      </c>
      <c r="B620" s="534"/>
      <c r="C620" s="534"/>
      <c r="D620" s="534"/>
      <c r="E620" s="534"/>
      <c r="F620" s="534"/>
      <c r="G620" s="534"/>
      <c r="H620" s="534"/>
      <c r="I620" s="534"/>
      <c r="J620" s="534"/>
      <c r="K620" s="534"/>
      <c r="L620" s="534"/>
      <c r="M620" s="534"/>
      <c r="N620" s="534"/>
      <c r="O620" s="534"/>
      <c r="P620" s="534"/>
      <c r="Q620" s="534"/>
      <c r="R620" s="534"/>
      <c r="S620" s="534"/>
      <c r="T620" s="534"/>
      <c r="U620" s="534"/>
      <c r="V620" s="534"/>
      <c r="W620" s="534"/>
      <c r="X620" s="534"/>
      <c r="Y620" s="534"/>
      <c r="Z620" s="534"/>
      <c r="AA620" s="534"/>
      <c r="AB620" s="534"/>
      <c r="AC620" s="144"/>
      <c r="AM620" s="437"/>
      <c r="AN620" s="437"/>
      <c r="AO620" s="437"/>
      <c r="AP620" s="437"/>
      <c r="AX620" s="456"/>
    </row>
    <row r="621" spans="1:50" ht="19.5" customHeight="1" x14ac:dyDescent="0.2">
      <c r="A621" s="534" t="s">
        <v>459</v>
      </c>
      <c r="B621" s="534"/>
      <c r="C621" s="534"/>
      <c r="D621" s="534"/>
      <c r="E621" s="534"/>
      <c r="F621" s="534"/>
      <c r="G621" s="534"/>
      <c r="H621" s="534"/>
      <c r="I621" s="534"/>
      <c r="J621" s="534"/>
      <c r="K621" s="534"/>
      <c r="L621" s="534"/>
      <c r="M621" s="534"/>
      <c r="N621" s="534"/>
      <c r="O621" s="534"/>
      <c r="P621" s="534"/>
      <c r="Q621" s="534"/>
      <c r="R621" s="534"/>
      <c r="S621" s="534"/>
      <c r="T621" s="534"/>
      <c r="U621" s="534"/>
      <c r="V621" s="534"/>
      <c r="W621" s="534"/>
      <c r="X621" s="534"/>
      <c r="Y621" s="534"/>
      <c r="Z621" s="534"/>
      <c r="AA621" s="534"/>
      <c r="AB621" s="534"/>
      <c r="AC621" s="144"/>
      <c r="AM621" s="437"/>
      <c r="AN621" s="437"/>
      <c r="AO621" s="437"/>
      <c r="AP621" s="437"/>
      <c r="AX621" s="456"/>
    </row>
    <row r="622" spans="1:50" ht="21.75" customHeight="1" x14ac:dyDescent="0.2">
      <c r="A622" s="534" t="s">
        <v>460</v>
      </c>
      <c r="B622" s="534"/>
      <c r="C622" s="534"/>
      <c r="D622" s="534"/>
      <c r="E622" s="534"/>
      <c r="F622" s="534"/>
      <c r="G622" s="534"/>
      <c r="H622" s="534"/>
      <c r="I622" s="534"/>
      <c r="J622" s="534"/>
      <c r="K622" s="534"/>
      <c r="L622" s="534"/>
      <c r="M622" s="534"/>
      <c r="N622" s="534"/>
      <c r="O622" s="534"/>
      <c r="P622" s="534"/>
      <c r="Q622" s="534"/>
      <c r="R622" s="534"/>
      <c r="S622" s="534"/>
      <c r="T622" s="534"/>
      <c r="U622" s="534"/>
      <c r="V622" s="534"/>
      <c r="W622" s="534"/>
      <c r="X622" s="534"/>
      <c r="Y622" s="534"/>
      <c r="Z622" s="534"/>
      <c r="AA622" s="534"/>
      <c r="AB622" s="534"/>
      <c r="AC622" s="144"/>
      <c r="AM622" s="437"/>
      <c r="AN622" s="437"/>
      <c r="AO622" s="437"/>
      <c r="AP622" s="437"/>
      <c r="AX622" s="456"/>
    </row>
    <row r="623" spans="1:50" x14ac:dyDescent="0.2">
      <c r="AC623" s="120"/>
      <c r="AM623" s="437"/>
      <c r="AN623" s="437"/>
      <c r="AO623" s="437"/>
      <c r="AP623" s="437"/>
      <c r="AX623" s="456"/>
    </row>
    <row r="624" spans="1:50" ht="15" x14ac:dyDescent="0.25">
      <c r="A624" s="535" t="s">
        <v>461</v>
      </c>
      <c r="B624" s="535"/>
      <c r="C624" s="535"/>
      <c r="D624" s="535"/>
      <c r="E624" s="535"/>
      <c r="F624" s="535"/>
      <c r="G624" s="535"/>
      <c r="H624" s="535"/>
      <c r="I624" s="535"/>
      <c r="J624" s="535"/>
      <c r="K624" s="535"/>
      <c r="L624" s="535"/>
      <c r="M624" s="535"/>
      <c r="N624" s="535"/>
      <c r="O624" s="535"/>
      <c r="P624" s="535"/>
      <c r="Q624" s="535"/>
      <c r="R624" s="535"/>
      <c r="S624" s="535"/>
      <c r="T624" s="535"/>
      <c r="U624" s="535"/>
      <c r="V624" s="535"/>
      <c r="W624" s="535"/>
      <c r="X624" s="535"/>
      <c r="Y624" s="535"/>
      <c r="Z624" s="535"/>
      <c r="AA624" s="535"/>
      <c r="AB624" s="535"/>
      <c r="AC624" s="535"/>
      <c r="AM624" s="437"/>
      <c r="AN624" s="437"/>
      <c r="AO624" s="437"/>
      <c r="AP624" s="437"/>
      <c r="AX624" s="456"/>
    </row>
    <row r="625" spans="1:50" ht="20.100000000000001" customHeight="1" x14ac:dyDescent="0.2">
      <c r="A625" s="534" t="s">
        <v>455</v>
      </c>
      <c r="B625" s="534"/>
      <c r="C625" s="534"/>
      <c r="D625" s="534"/>
      <c r="E625" s="534"/>
      <c r="F625" s="534"/>
      <c r="G625" s="534"/>
      <c r="H625" s="534"/>
      <c r="I625" s="534"/>
      <c r="J625" s="534"/>
      <c r="K625" s="534"/>
      <c r="L625" s="534"/>
      <c r="M625" s="534"/>
      <c r="N625" s="534"/>
      <c r="O625" s="534"/>
      <c r="P625" s="534"/>
      <c r="Q625" s="534"/>
      <c r="R625" s="534"/>
      <c r="S625" s="534"/>
      <c r="T625" s="534"/>
      <c r="U625" s="534"/>
      <c r="V625" s="534"/>
      <c r="W625" s="534"/>
      <c r="X625" s="534"/>
      <c r="Y625" s="534"/>
      <c r="Z625" s="534"/>
      <c r="AA625" s="534"/>
      <c r="AB625" s="534"/>
      <c r="AC625" s="144"/>
      <c r="AD625" s="6">
        <v>0</v>
      </c>
      <c r="AM625" s="437"/>
      <c r="AN625" s="437"/>
      <c r="AO625" s="437"/>
      <c r="AP625" s="437"/>
      <c r="AX625" s="456"/>
    </row>
    <row r="626" spans="1:50" ht="20.100000000000001" customHeight="1" x14ac:dyDescent="0.2">
      <c r="A626" s="534" t="s">
        <v>456</v>
      </c>
      <c r="B626" s="534"/>
      <c r="C626" s="534"/>
      <c r="D626" s="534"/>
      <c r="E626" s="534"/>
      <c r="F626" s="534"/>
      <c r="G626" s="534"/>
      <c r="H626" s="534"/>
      <c r="I626" s="534"/>
      <c r="J626" s="534"/>
      <c r="K626" s="534"/>
      <c r="L626" s="534"/>
      <c r="M626" s="534"/>
      <c r="N626" s="534"/>
      <c r="O626" s="534"/>
      <c r="P626" s="534"/>
      <c r="Q626" s="534"/>
      <c r="R626" s="534"/>
      <c r="S626" s="534"/>
      <c r="T626" s="534"/>
      <c r="U626" s="534"/>
      <c r="V626" s="534"/>
      <c r="W626" s="534"/>
      <c r="X626" s="534"/>
      <c r="Y626" s="534"/>
      <c r="Z626" s="534"/>
      <c r="AA626" s="534"/>
      <c r="AB626" s="534"/>
      <c r="AC626" s="144"/>
      <c r="AM626" s="437"/>
      <c r="AN626" s="437"/>
      <c r="AO626" s="437"/>
      <c r="AP626" s="437"/>
      <c r="AX626" s="456"/>
    </row>
    <row r="627" spans="1:50" ht="20.100000000000001" customHeight="1" x14ac:dyDescent="0.2">
      <c r="A627" s="534" t="s">
        <v>457</v>
      </c>
      <c r="B627" s="534"/>
      <c r="C627" s="534"/>
      <c r="D627" s="534"/>
      <c r="E627" s="534"/>
      <c r="F627" s="534"/>
      <c r="G627" s="534"/>
      <c r="H627" s="534"/>
      <c r="I627" s="534"/>
      <c r="J627" s="534"/>
      <c r="K627" s="534"/>
      <c r="L627" s="534"/>
      <c r="M627" s="534"/>
      <c r="N627" s="534"/>
      <c r="O627" s="534"/>
      <c r="P627" s="534"/>
      <c r="Q627" s="534"/>
      <c r="R627" s="534"/>
      <c r="S627" s="534"/>
      <c r="T627" s="534"/>
      <c r="U627" s="534"/>
      <c r="V627" s="534"/>
      <c r="W627" s="534"/>
      <c r="X627" s="534"/>
      <c r="Y627" s="534"/>
      <c r="Z627" s="534"/>
      <c r="AA627" s="534"/>
      <c r="AB627" s="534"/>
      <c r="AC627" s="144"/>
      <c r="AM627" s="437"/>
      <c r="AN627" s="437"/>
      <c r="AO627" s="437"/>
      <c r="AP627" s="437"/>
      <c r="AX627" s="456"/>
    </row>
    <row r="628" spans="1:50" ht="20.100000000000001" customHeight="1" x14ac:dyDescent="0.2">
      <c r="A628" s="534" t="s">
        <v>458</v>
      </c>
      <c r="B628" s="534"/>
      <c r="C628" s="534"/>
      <c r="D628" s="534"/>
      <c r="E628" s="534"/>
      <c r="F628" s="534"/>
      <c r="G628" s="534"/>
      <c r="H628" s="534"/>
      <c r="I628" s="534"/>
      <c r="J628" s="534"/>
      <c r="K628" s="534"/>
      <c r="L628" s="534"/>
      <c r="M628" s="534"/>
      <c r="N628" s="534"/>
      <c r="O628" s="534"/>
      <c r="P628" s="534"/>
      <c r="Q628" s="534"/>
      <c r="R628" s="534"/>
      <c r="S628" s="534"/>
      <c r="T628" s="534"/>
      <c r="U628" s="534"/>
      <c r="V628" s="534"/>
      <c r="W628" s="534"/>
      <c r="X628" s="534"/>
      <c r="Y628" s="534"/>
      <c r="Z628" s="534"/>
      <c r="AA628" s="534"/>
      <c r="AB628" s="534"/>
      <c r="AC628" s="144"/>
      <c r="AM628" s="437"/>
      <c r="AN628" s="437"/>
      <c r="AO628" s="437"/>
      <c r="AP628" s="437"/>
      <c r="AX628" s="456"/>
    </row>
    <row r="629" spans="1:50" ht="20.100000000000001" customHeight="1" x14ac:dyDescent="0.2">
      <c r="A629" s="534" t="s">
        <v>459</v>
      </c>
      <c r="B629" s="534"/>
      <c r="C629" s="534"/>
      <c r="D629" s="534"/>
      <c r="E629" s="534"/>
      <c r="F629" s="534"/>
      <c r="G629" s="534"/>
      <c r="H629" s="534"/>
      <c r="I629" s="534"/>
      <c r="J629" s="534"/>
      <c r="K629" s="534"/>
      <c r="L629" s="534"/>
      <c r="M629" s="534"/>
      <c r="N629" s="534"/>
      <c r="O629" s="534"/>
      <c r="P629" s="534"/>
      <c r="Q629" s="534"/>
      <c r="R629" s="534"/>
      <c r="S629" s="534"/>
      <c r="T629" s="534"/>
      <c r="U629" s="534"/>
      <c r="V629" s="534"/>
      <c r="W629" s="534"/>
      <c r="X629" s="534"/>
      <c r="Y629" s="534"/>
      <c r="Z629" s="534"/>
      <c r="AA629" s="534"/>
      <c r="AB629" s="534"/>
      <c r="AC629" s="144"/>
      <c r="AM629" s="437"/>
      <c r="AN629" s="437"/>
      <c r="AO629" s="437"/>
      <c r="AP629" s="437"/>
      <c r="AX629" s="456"/>
    </row>
    <row r="630" spans="1:50" ht="20.100000000000001" customHeight="1" x14ac:dyDescent="0.2">
      <c r="A630" s="534" t="s">
        <v>460</v>
      </c>
      <c r="B630" s="534"/>
      <c r="C630" s="534"/>
      <c r="D630" s="534"/>
      <c r="E630" s="534"/>
      <c r="F630" s="534"/>
      <c r="G630" s="534"/>
      <c r="H630" s="534"/>
      <c r="I630" s="534"/>
      <c r="J630" s="534"/>
      <c r="K630" s="534"/>
      <c r="L630" s="534"/>
      <c r="M630" s="534"/>
      <c r="N630" s="534"/>
      <c r="O630" s="534"/>
      <c r="P630" s="534"/>
      <c r="Q630" s="534"/>
      <c r="R630" s="534"/>
      <c r="S630" s="534"/>
      <c r="T630" s="534"/>
      <c r="U630" s="534"/>
      <c r="V630" s="534"/>
      <c r="W630" s="534"/>
      <c r="X630" s="534"/>
      <c r="Y630" s="534"/>
      <c r="Z630" s="534"/>
      <c r="AA630" s="534"/>
      <c r="AB630" s="534"/>
      <c r="AC630" s="144"/>
      <c r="AM630" s="437"/>
      <c r="AN630" s="437"/>
      <c r="AO630" s="437"/>
      <c r="AP630" s="437"/>
      <c r="AX630" s="456"/>
    </row>
    <row r="631" spans="1:50" x14ac:dyDescent="0.2">
      <c r="AM631" s="437"/>
      <c r="AN631" s="437"/>
      <c r="AO631" s="437"/>
      <c r="AP631" s="437"/>
      <c r="AX631" s="456"/>
    </row>
    <row r="632" spans="1:50" ht="15" x14ac:dyDescent="0.25">
      <c r="A632" s="535" t="s">
        <v>462</v>
      </c>
      <c r="B632" s="535"/>
      <c r="C632" s="535"/>
      <c r="D632" s="535"/>
      <c r="E632" s="535"/>
      <c r="F632" s="535"/>
      <c r="G632" s="535"/>
      <c r="H632" s="535"/>
      <c r="I632" s="535"/>
      <c r="J632" s="535"/>
      <c r="K632" s="535"/>
      <c r="L632" s="535"/>
      <c r="M632" s="535"/>
      <c r="N632" s="535"/>
      <c r="O632" s="535"/>
      <c r="P632" s="535"/>
      <c r="Q632" s="535"/>
      <c r="R632" s="535"/>
      <c r="S632" s="535"/>
      <c r="T632" s="535"/>
      <c r="U632" s="535"/>
      <c r="V632" s="535"/>
      <c r="W632" s="535"/>
      <c r="X632" s="535"/>
      <c r="Y632" s="535"/>
      <c r="Z632" s="535"/>
      <c r="AA632" s="535"/>
      <c r="AB632" s="535"/>
      <c r="AC632" s="535"/>
      <c r="AM632" s="437"/>
      <c r="AN632" s="437"/>
      <c r="AO632" s="437"/>
      <c r="AP632" s="437"/>
      <c r="AX632" s="456"/>
    </row>
    <row r="633" spans="1:50" ht="20.100000000000001" customHeight="1" x14ac:dyDescent="0.2">
      <c r="A633" s="534" t="s">
        <v>457</v>
      </c>
      <c r="B633" s="534"/>
      <c r="C633" s="534"/>
      <c r="D633" s="534"/>
      <c r="E633" s="534"/>
      <c r="F633" s="534"/>
      <c r="G633" s="534"/>
      <c r="H633" s="534"/>
      <c r="I633" s="534"/>
      <c r="J633" s="534"/>
      <c r="K633" s="534"/>
      <c r="L633" s="534"/>
      <c r="M633" s="534"/>
      <c r="N633" s="534"/>
      <c r="O633" s="534"/>
      <c r="P633" s="534"/>
      <c r="Q633" s="534"/>
      <c r="R633" s="534"/>
      <c r="S633" s="534"/>
      <c r="T633" s="534"/>
      <c r="U633" s="534"/>
      <c r="V633" s="534"/>
      <c r="W633" s="534"/>
      <c r="X633" s="534"/>
      <c r="Y633" s="534"/>
      <c r="Z633" s="534"/>
      <c r="AA633" s="534"/>
      <c r="AB633" s="534"/>
      <c r="AC633" s="144"/>
      <c r="AD633" s="6">
        <v>0</v>
      </c>
      <c r="AM633" s="437"/>
      <c r="AN633" s="437"/>
      <c r="AO633" s="437"/>
      <c r="AP633" s="437"/>
      <c r="AX633" s="456"/>
    </row>
    <row r="634" spans="1:50" ht="20.100000000000001" customHeight="1" x14ac:dyDescent="0.2">
      <c r="A634" s="534" t="s">
        <v>459</v>
      </c>
      <c r="B634" s="534"/>
      <c r="C634" s="534"/>
      <c r="D634" s="534"/>
      <c r="E634" s="534"/>
      <c r="F634" s="534"/>
      <c r="G634" s="534"/>
      <c r="H634" s="534"/>
      <c r="I634" s="534"/>
      <c r="J634" s="534"/>
      <c r="K634" s="534"/>
      <c r="L634" s="534"/>
      <c r="M634" s="534"/>
      <c r="N634" s="534"/>
      <c r="O634" s="534"/>
      <c r="P634" s="534"/>
      <c r="Q634" s="534"/>
      <c r="R634" s="534"/>
      <c r="S634" s="534"/>
      <c r="T634" s="534"/>
      <c r="U634" s="534"/>
      <c r="V634" s="534"/>
      <c r="W634" s="534"/>
      <c r="X634" s="534"/>
      <c r="Y634" s="534"/>
      <c r="Z634" s="534"/>
      <c r="AA634" s="534"/>
      <c r="AB634" s="534"/>
      <c r="AC634" s="144"/>
      <c r="AM634" s="437"/>
      <c r="AN634" s="437"/>
      <c r="AO634" s="437"/>
      <c r="AP634" s="437"/>
      <c r="AX634" s="456"/>
    </row>
    <row r="635" spans="1:50" ht="20.100000000000001" customHeight="1" x14ac:dyDescent="0.2">
      <c r="A635" s="534" t="s">
        <v>460</v>
      </c>
      <c r="B635" s="534"/>
      <c r="C635" s="534"/>
      <c r="D635" s="534"/>
      <c r="E635" s="534"/>
      <c r="F635" s="534"/>
      <c r="G635" s="534"/>
      <c r="H635" s="534"/>
      <c r="I635" s="534"/>
      <c r="J635" s="534"/>
      <c r="K635" s="534"/>
      <c r="L635" s="534"/>
      <c r="M635" s="534"/>
      <c r="N635" s="534"/>
      <c r="O635" s="534"/>
      <c r="P635" s="534"/>
      <c r="Q635" s="534"/>
      <c r="R635" s="534"/>
      <c r="S635" s="534"/>
      <c r="T635" s="534"/>
      <c r="U635" s="534"/>
      <c r="V635" s="534"/>
      <c r="W635" s="534"/>
      <c r="X635" s="534"/>
      <c r="Y635" s="534"/>
      <c r="Z635" s="534"/>
      <c r="AA635" s="534"/>
      <c r="AB635" s="534"/>
      <c r="AC635" s="144"/>
      <c r="AM635" s="437"/>
      <c r="AN635" s="437"/>
      <c r="AO635" s="437"/>
      <c r="AP635" s="437"/>
      <c r="AX635" s="456"/>
    </row>
    <row r="636" spans="1:50" x14ac:dyDescent="0.2">
      <c r="AM636" s="437"/>
      <c r="AN636" s="437"/>
      <c r="AO636" s="437"/>
      <c r="AP636" s="437"/>
      <c r="AX636" s="456"/>
    </row>
    <row r="637" spans="1:50" ht="15" x14ac:dyDescent="0.2">
      <c r="A637" s="516" t="s">
        <v>85</v>
      </c>
      <c r="B637" s="503"/>
      <c r="C637" s="503"/>
      <c r="D637" s="503"/>
      <c r="E637" s="503"/>
      <c r="F637" s="503"/>
      <c r="G637" s="503"/>
      <c r="H637" s="503"/>
      <c r="I637" s="503"/>
      <c r="J637" s="503"/>
      <c r="K637" s="503"/>
      <c r="L637" s="503"/>
      <c r="M637" s="503"/>
      <c r="N637" s="503"/>
      <c r="O637" s="503"/>
      <c r="P637" s="503"/>
      <c r="Q637" s="503"/>
      <c r="R637" s="503"/>
      <c r="S637" s="503"/>
      <c r="T637" s="503"/>
      <c r="U637" s="503"/>
      <c r="V637" s="503"/>
      <c r="W637" s="503"/>
      <c r="X637" s="503"/>
      <c r="Y637" s="503"/>
      <c r="Z637" s="503"/>
      <c r="AA637" s="503"/>
      <c r="AB637" s="503"/>
      <c r="AC637" s="504"/>
      <c r="AM637" s="437"/>
      <c r="AN637" s="437"/>
      <c r="AO637" s="437"/>
      <c r="AP637" s="437"/>
      <c r="AX637" s="456"/>
    </row>
    <row r="638" spans="1:50" x14ac:dyDescent="0.2">
      <c r="A638" s="486"/>
      <c r="B638" s="487"/>
      <c r="C638" s="487"/>
      <c r="D638" s="487"/>
      <c r="E638" s="487"/>
      <c r="F638" s="487"/>
      <c r="G638" s="487"/>
      <c r="H638" s="487"/>
      <c r="I638" s="487"/>
      <c r="J638" s="487"/>
      <c r="K638" s="487"/>
      <c r="L638" s="487"/>
      <c r="M638" s="487"/>
      <c r="N638" s="487"/>
      <c r="O638" s="487"/>
      <c r="P638" s="487"/>
      <c r="Q638" s="487"/>
      <c r="R638" s="487"/>
      <c r="S638" s="487"/>
      <c r="T638" s="487"/>
      <c r="U638" s="487"/>
      <c r="V638" s="487"/>
      <c r="W638" s="487"/>
      <c r="X638" s="487"/>
      <c r="Y638" s="487"/>
      <c r="Z638" s="487"/>
      <c r="AA638" s="487"/>
      <c r="AB638" s="487"/>
      <c r="AC638" s="488"/>
      <c r="AD638" s="426"/>
      <c r="AM638" s="437"/>
      <c r="AN638" s="437"/>
      <c r="AO638" s="437"/>
      <c r="AP638" s="437"/>
      <c r="AT638" s="323">
        <f>A638</f>
        <v>0</v>
      </c>
      <c r="AX638" s="456"/>
    </row>
    <row r="639" spans="1:50" x14ac:dyDescent="0.2">
      <c r="AM639" s="437"/>
      <c r="AN639" s="437"/>
      <c r="AO639" s="437"/>
      <c r="AP639" s="437"/>
      <c r="AX639" s="456"/>
    </row>
    <row r="640" spans="1:50" ht="50.25" customHeight="1" x14ac:dyDescent="0.2">
      <c r="A640" s="536" t="s">
        <v>0</v>
      </c>
      <c r="B640" s="537"/>
      <c r="C640" s="537"/>
      <c r="D640" s="491" t="s">
        <v>463</v>
      </c>
      <c r="E640" s="491"/>
      <c r="F640" s="491"/>
      <c r="G640" s="491"/>
      <c r="H640" s="491"/>
      <c r="I640" s="491"/>
      <c r="J640" s="491"/>
      <c r="K640" s="491"/>
      <c r="L640" s="491"/>
      <c r="M640" s="491"/>
      <c r="N640" s="491"/>
      <c r="O640" s="491"/>
      <c r="P640" s="491"/>
      <c r="Q640" s="491"/>
      <c r="R640" s="491"/>
      <c r="S640" s="491"/>
      <c r="T640" s="491"/>
      <c r="U640" s="491"/>
      <c r="V640" s="491"/>
      <c r="W640" s="491"/>
      <c r="X640" s="491"/>
      <c r="Y640" s="491"/>
      <c r="Z640" s="491"/>
      <c r="AA640" s="491"/>
      <c r="AB640" s="491"/>
      <c r="AC640" s="492"/>
      <c r="AM640" s="437"/>
      <c r="AN640" s="437"/>
      <c r="AO640" s="437"/>
      <c r="AP640" s="437"/>
      <c r="AX640" s="456"/>
    </row>
    <row r="641" spans="1:50" ht="19.5" customHeight="1" x14ac:dyDescent="0.2">
      <c r="AM641" s="437"/>
      <c r="AN641" s="437"/>
      <c r="AO641" s="437"/>
      <c r="AP641" s="437"/>
      <c r="AX641" s="456"/>
    </row>
    <row r="642" spans="1:50" ht="21.75" customHeight="1" x14ac:dyDescent="0.2">
      <c r="A642" s="520" t="s">
        <v>464</v>
      </c>
      <c r="B642" s="520"/>
      <c r="C642" s="520"/>
      <c r="D642" s="520"/>
      <c r="E642" s="520"/>
      <c r="F642" s="520"/>
      <c r="G642" s="520"/>
      <c r="H642" s="520"/>
      <c r="I642" s="520"/>
      <c r="J642" s="520"/>
      <c r="K642" s="520"/>
      <c r="L642" s="520"/>
      <c r="M642" s="520"/>
      <c r="N642" s="520"/>
      <c r="O642" s="520"/>
      <c r="P642" s="520"/>
      <c r="Q642" s="520"/>
      <c r="R642" s="520"/>
      <c r="S642" s="520"/>
      <c r="T642" s="520"/>
      <c r="U642" s="520"/>
      <c r="V642" s="520"/>
      <c r="W642" s="520"/>
      <c r="X642" s="520"/>
      <c r="Y642" s="520"/>
      <c r="Z642" s="520"/>
      <c r="AA642" s="520"/>
      <c r="AB642" s="520"/>
      <c r="AC642" s="520"/>
      <c r="AM642" s="437"/>
      <c r="AN642" s="437"/>
      <c r="AO642" s="437"/>
      <c r="AP642" s="437"/>
      <c r="AX642" s="456"/>
    </row>
    <row r="643" spans="1:50" ht="95.25" customHeight="1" x14ac:dyDescent="0.2">
      <c r="A643" s="521" t="s">
        <v>465</v>
      </c>
      <c r="B643" s="520"/>
      <c r="C643" s="520"/>
      <c r="D643" s="520"/>
      <c r="E643" s="520"/>
      <c r="F643" s="520"/>
      <c r="G643" s="520"/>
      <c r="H643" s="520"/>
      <c r="I643" s="520"/>
      <c r="J643" s="520"/>
      <c r="K643" s="520"/>
      <c r="L643" s="520"/>
      <c r="M643" s="520"/>
      <c r="N643" s="520"/>
      <c r="O643" s="520"/>
      <c r="P643" s="520"/>
      <c r="Q643" s="520"/>
      <c r="R643" s="520"/>
      <c r="S643" s="520"/>
      <c r="T643" s="520"/>
      <c r="U643" s="520"/>
      <c r="V643" s="520"/>
      <c r="W643" s="520"/>
      <c r="X643" s="520"/>
      <c r="Y643" s="520"/>
      <c r="Z643" s="520"/>
      <c r="AA643" s="520"/>
      <c r="AB643" s="520"/>
      <c r="AC643" s="520"/>
      <c r="AM643" s="437"/>
      <c r="AN643" s="437"/>
      <c r="AO643" s="437"/>
      <c r="AP643" s="437"/>
      <c r="AX643" s="456"/>
    </row>
    <row r="644" spans="1:50" ht="18" x14ac:dyDescent="0.2">
      <c r="A644" s="446"/>
      <c r="B644" s="441"/>
      <c r="C644" s="441"/>
      <c r="D644" s="441"/>
      <c r="E644" s="441"/>
      <c r="F644" s="441"/>
      <c r="G644" s="441"/>
      <c r="H644" s="441"/>
      <c r="I644" s="441"/>
      <c r="J644" s="441"/>
      <c r="K644" s="441"/>
      <c r="L644" s="441"/>
      <c r="M644" s="441"/>
      <c r="N644" s="441"/>
      <c r="O644" s="441"/>
      <c r="P644" s="441"/>
      <c r="Q644" s="441"/>
      <c r="R644" s="441"/>
      <c r="S644" s="441"/>
      <c r="T644" s="441"/>
      <c r="U644" s="441"/>
      <c r="V644" s="441"/>
      <c r="W644" s="441"/>
      <c r="X644" s="441"/>
      <c r="Y644" s="441"/>
      <c r="Z644" s="441"/>
      <c r="AA644" s="441"/>
      <c r="AB644" s="441"/>
      <c r="AC644" s="441"/>
      <c r="AM644" s="437"/>
      <c r="AN644" s="437"/>
      <c r="AO644" s="437"/>
      <c r="AP644" s="437"/>
      <c r="AX644" s="456"/>
    </row>
    <row r="645" spans="1:50" ht="66.75" customHeight="1" x14ac:dyDescent="0.2">
      <c r="A645" s="522" t="s">
        <v>466</v>
      </c>
      <c r="B645" s="522"/>
      <c r="C645" s="522"/>
      <c r="D645" s="522"/>
      <c r="E645" s="522"/>
      <c r="F645" s="522"/>
      <c r="G645" s="522"/>
      <c r="H645" s="522"/>
      <c r="I645" s="522"/>
      <c r="J645" s="522"/>
      <c r="K645" s="522"/>
      <c r="L645" s="522"/>
      <c r="M645" s="522"/>
      <c r="N645" s="522"/>
      <c r="O645" s="522"/>
      <c r="P645" s="522"/>
      <c r="Q645" s="522"/>
      <c r="R645" s="522"/>
      <c r="S645" s="522"/>
      <c r="T645" s="522"/>
      <c r="U645" s="522"/>
      <c r="V645" s="522"/>
      <c r="W645" s="522"/>
      <c r="X645" s="522"/>
      <c r="Y645" s="522"/>
      <c r="Z645" s="522"/>
      <c r="AA645" s="522"/>
      <c r="AB645" s="522"/>
      <c r="AC645" s="522"/>
      <c r="AM645" s="437"/>
      <c r="AN645" s="437"/>
      <c r="AO645" s="437"/>
      <c r="AP645" s="437"/>
      <c r="AX645" s="456"/>
    </row>
    <row r="646" spans="1:50" ht="20.100000000000001" customHeight="1" x14ac:dyDescent="0.2">
      <c r="A646" s="523" t="s">
        <v>54</v>
      </c>
      <c r="B646" s="524"/>
      <c r="C646" s="524"/>
      <c r="D646" s="524"/>
      <c r="E646" s="524"/>
      <c r="F646" s="524"/>
      <c r="G646" s="524"/>
      <c r="H646" s="524"/>
      <c r="I646" s="524"/>
      <c r="J646" s="524"/>
      <c r="K646" s="524"/>
      <c r="L646" s="524"/>
      <c r="M646" s="524"/>
      <c r="N646" s="524"/>
      <c r="O646" s="524"/>
      <c r="P646" s="524"/>
      <c r="Q646" s="524"/>
      <c r="R646" s="524"/>
      <c r="S646" s="524"/>
      <c r="T646" s="524"/>
      <c r="U646" s="524"/>
      <c r="V646" s="524"/>
      <c r="W646" s="524"/>
      <c r="X646" s="524"/>
      <c r="Y646" s="524"/>
      <c r="Z646" s="524"/>
      <c r="AA646" s="524"/>
      <c r="AB646" s="525"/>
      <c r="AC646" s="144"/>
      <c r="AD646" s="457">
        <v>0</v>
      </c>
      <c r="AE646" s="458" t="str">
        <f>IF(AD646=1,"Ja",IF(AD646=2,"Nein",""))</f>
        <v/>
      </c>
      <c r="AM646" s="437"/>
      <c r="AN646" s="437"/>
      <c r="AO646" s="437"/>
      <c r="AP646" s="437"/>
      <c r="AX646" s="456"/>
    </row>
    <row r="647" spans="1:50" ht="20.100000000000001" customHeight="1" x14ac:dyDescent="0.2">
      <c r="A647" s="523" t="s">
        <v>53</v>
      </c>
      <c r="B647" s="524"/>
      <c r="C647" s="524"/>
      <c r="D647" s="524"/>
      <c r="E647" s="524"/>
      <c r="F647" s="524"/>
      <c r="G647" s="524"/>
      <c r="H647" s="524"/>
      <c r="I647" s="524"/>
      <c r="J647" s="524"/>
      <c r="K647" s="524"/>
      <c r="L647" s="524"/>
      <c r="M647" s="524"/>
      <c r="N647" s="524"/>
      <c r="O647" s="524"/>
      <c r="P647" s="524"/>
      <c r="Q647" s="524"/>
      <c r="R647" s="524"/>
      <c r="S647" s="524"/>
      <c r="T647" s="524"/>
      <c r="U647" s="524"/>
      <c r="V647" s="524"/>
      <c r="W647" s="524"/>
      <c r="X647" s="524"/>
      <c r="Y647" s="524"/>
      <c r="Z647" s="524"/>
      <c r="AA647" s="524"/>
      <c r="AB647" s="525"/>
      <c r="AC647" s="144"/>
      <c r="AD647" s="120"/>
      <c r="AM647" s="437"/>
      <c r="AN647" s="437"/>
      <c r="AO647" s="437"/>
      <c r="AP647" s="437"/>
      <c r="AX647" s="456"/>
    </row>
    <row r="648" spans="1:50" x14ac:dyDescent="0.2">
      <c r="AM648" s="437"/>
      <c r="AN648" s="437"/>
      <c r="AO648" s="437"/>
      <c r="AP648" s="437"/>
      <c r="AX648" s="456"/>
    </row>
    <row r="649" spans="1:50" ht="48" customHeight="1" x14ac:dyDescent="0.2">
      <c r="A649" s="526" t="s">
        <v>0</v>
      </c>
      <c r="B649" s="527"/>
      <c r="C649" s="527"/>
      <c r="D649" s="528" t="s">
        <v>467</v>
      </c>
      <c r="E649" s="528"/>
      <c r="F649" s="528"/>
      <c r="G649" s="528"/>
      <c r="H649" s="528"/>
      <c r="I649" s="528"/>
      <c r="J649" s="528"/>
      <c r="K649" s="528"/>
      <c r="L649" s="528"/>
      <c r="M649" s="528"/>
      <c r="N649" s="528"/>
      <c r="O649" s="528"/>
      <c r="P649" s="528"/>
      <c r="Q649" s="528"/>
      <c r="R649" s="528"/>
      <c r="S649" s="528"/>
      <c r="T649" s="528"/>
      <c r="U649" s="528"/>
      <c r="V649" s="528"/>
      <c r="W649" s="528"/>
      <c r="X649" s="528"/>
      <c r="Y649" s="528"/>
      <c r="Z649" s="528"/>
      <c r="AA649" s="528"/>
      <c r="AB649" s="528"/>
      <c r="AC649" s="529"/>
      <c r="AD649" s="120"/>
      <c r="AM649" s="437"/>
      <c r="AN649" s="437"/>
      <c r="AO649" s="437"/>
      <c r="AP649" s="437"/>
      <c r="AX649" s="456"/>
    </row>
    <row r="650" spans="1:50" x14ac:dyDescent="0.2">
      <c r="AM650" s="437"/>
      <c r="AN650" s="437"/>
      <c r="AO650" s="437"/>
      <c r="AP650" s="437"/>
      <c r="AX650" s="456"/>
    </row>
    <row r="651" spans="1:50" ht="69" customHeight="1" x14ac:dyDescent="0.2">
      <c r="A651" s="530" t="s">
        <v>468</v>
      </c>
      <c r="B651" s="531"/>
      <c r="C651" s="531"/>
      <c r="D651" s="531"/>
      <c r="E651" s="531"/>
      <c r="F651" s="531"/>
      <c r="G651" s="531"/>
      <c r="H651" s="531"/>
      <c r="I651" s="531"/>
      <c r="J651" s="531"/>
      <c r="K651" s="531"/>
      <c r="L651" s="531"/>
      <c r="M651" s="531"/>
      <c r="N651" s="531"/>
      <c r="O651" s="531"/>
      <c r="P651" s="531"/>
      <c r="Q651" s="531"/>
      <c r="R651" s="531"/>
      <c r="S651" s="531"/>
      <c r="T651" s="531"/>
      <c r="U651" s="531"/>
      <c r="V651" s="531"/>
      <c r="W651" s="531"/>
      <c r="X651" s="531"/>
      <c r="Y651" s="531"/>
      <c r="Z651" s="531"/>
      <c r="AA651" s="531"/>
      <c r="AB651" s="531"/>
      <c r="AC651" s="531"/>
      <c r="AM651" s="437"/>
      <c r="AN651" s="437"/>
      <c r="AO651" s="437"/>
      <c r="AP651" s="437"/>
      <c r="AX651" s="456"/>
    </row>
    <row r="652" spans="1:50" ht="49.5" customHeight="1" x14ac:dyDescent="0.2">
      <c r="A652" s="513" t="s">
        <v>469</v>
      </c>
      <c r="B652" s="514"/>
      <c r="C652" s="515"/>
      <c r="D652" s="532" t="s">
        <v>470</v>
      </c>
      <c r="E652" s="532"/>
      <c r="F652" s="532"/>
      <c r="G652" s="532"/>
      <c r="H652" s="532"/>
      <c r="I652" s="532"/>
      <c r="J652" s="532"/>
      <c r="K652" s="532"/>
      <c r="L652" s="532"/>
      <c r="M652" s="532"/>
      <c r="N652" s="532"/>
      <c r="O652" s="532"/>
      <c r="P652" s="532"/>
      <c r="Q652" s="532"/>
      <c r="R652" s="532"/>
      <c r="S652" s="532"/>
      <c r="T652" s="532"/>
      <c r="U652" s="532"/>
      <c r="V652" s="532"/>
      <c r="W652" s="532"/>
      <c r="X652" s="532"/>
      <c r="Y652" s="532"/>
      <c r="Z652" s="532"/>
      <c r="AA652" s="532"/>
      <c r="AB652" s="533"/>
      <c r="AC652" s="193"/>
      <c r="AD652" s="6" t="b">
        <v>0</v>
      </c>
      <c r="AE652" s="149"/>
      <c r="AF652" s="152" t="str">
        <f>IF(AD652=FALSE,"","x")</f>
        <v/>
      </c>
      <c r="AG652" s="466"/>
      <c r="AH652" s="153"/>
      <c r="AM652" s="120"/>
      <c r="AN652" s="120"/>
      <c r="AO652" s="120"/>
      <c r="AP652" s="120"/>
      <c r="AT652" s="120"/>
      <c r="AX652" s="456"/>
    </row>
    <row r="653" spans="1:50" ht="13.9" customHeight="1" x14ac:dyDescent="0.2">
      <c r="A653" s="516" t="s">
        <v>85</v>
      </c>
      <c r="B653" s="503"/>
      <c r="C653" s="503"/>
      <c r="D653" s="503"/>
      <c r="E653" s="503"/>
      <c r="F653" s="503"/>
      <c r="G653" s="503"/>
      <c r="H653" s="503"/>
      <c r="I653" s="503"/>
      <c r="J653" s="503"/>
      <c r="K653" s="503"/>
      <c r="L653" s="503"/>
      <c r="M653" s="503"/>
      <c r="N653" s="503"/>
      <c r="O653" s="503"/>
      <c r="P653" s="503"/>
      <c r="Q653" s="503"/>
      <c r="R653" s="503"/>
      <c r="S653" s="503"/>
      <c r="T653" s="503"/>
      <c r="U653" s="503"/>
      <c r="V653" s="503"/>
      <c r="W653" s="503"/>
      <c r="X653" s="503"/>
      <c r="Y653" s="503"/>
      <c r="Z653" s="503"/>
      <c r="AA653" s="503"/>
      <c r="AB653" s="503"/>
      <c r="AC653" s="504"/>
      <c r="AM653" s="120"/>
      <c r="AN653" s="120"/>
      <c r="AO653" s="120"/>
      <c r="AP653" s="120"/>
      <c r="AT653" s="120"/>
      <c r="AX653" s="456"/>
    </row>
    <row r="654" spans="1:50" x14ac:dyDescent="0.2">
      <c r="A654" s="486"/>
      <c r="B654" s="487"/>
      <c r="C654" s="487"/>
      <c r="D654" s="487"/>
      <c r="E654" s="487"/>
      <c r="F654" s="487"/>
      <c r="G654" s="487"/>
      <c r="H654" s="487"/>
      <c r="I654" s="487"/>
      <c r="J654" s="487"/>
      <c r="K654" s="487"/>
      <c r="L654" s="487"/>
      <c r="M654" s="487"/>
      <c r="N654" s="487"/>
      <c r="O654" s="487"/>
      <c r="P654" s="487"/>
      <c r="Q654" s="487"/>
      <c r="R654" s="487"/>
      <c r="S654" s="487"/>
      <c r="T654" s="487"/>
      <c r="U654" s="487"/>
      <c r="V654" s="487"/>
      <c r="W654" s="487"/>
      <c r="X654" s="487"/>
      <c r="Y654" s="487"/>
      <c r="Z654" s="487"/>
      <c r="AA654" s="487"/>
      <c r="AB654" s="487"/>
      <c r="AC654" s="488"/>
      <c r="AM654" s="120"/>
      <c r="AN654" s="120"/>
      <c r="AO654" s="120"/>
      <c r="AP654" s="120"/>
      <c r="AT654" s="323">
        <f>A654</f>
        <v>0</v>
      </c>
      <c r="AX654" s="456"/>
    </row>
    <row r="655" spans="1:50" x14ac:dyDescent="0.2">
      <c r="AM655" s="437"/>
      <c r="AN655" s="437"/>
      <c r="AO655" s="437"/>
      <c r="AP655" s="437"/>
      <c r="AX655" s="456"/>
    </row>
    <row r="656" spans="1:50" ht="20.25" customHeight="1" x14ac:dyDescent="0.2">
      <c r="A656" s="500" t="s">
        <v>471</v>
      </c>
      <c r="B656" s="501"/>
      <c r="C656" s="502"/>
      <c r="D656" s="517" t="s">
        <v>107</v>
      </c>
      <c r="E656" s="518"/>
      <c r="F656" s="518"/>
      <c r="G656" s="518"/>
      <c r="H656" s="518"/>
      <c r="I656" s="518"/>
      <c r="J656" s="518"/>
      <c r="K656" s="518"/>
      <c r="L656" s="518"/>
      <c r="M656" s="518"/>
      <c r="N656" s="518"/>
      <c r="O656" s="518"/>
      <c r="P656" s="518"/>
      <c r="Q656" s="518"/>
      <c r="R656" s="518"/>
      <c r="S656" s="518"/>
      <c r="T656" s="518"/>
      <c r="U656" s="518"/>
      <c r="V656" s="518"/>
      <c r="W656" s="518"/>
      <c r="X656" s="518"/>
      <c r="Y656" s="518"/>
      <c r="Z656" s="518"/>
      <c r="AA656" s="518"/>
      <c r="AB656" s="519"/>
      <c r="AC656" s="194"/>
      <c r="AD656" s="6" t="b">
        <v>0</v>
      </c>
      <c r="AF656" s="152" t="str">
        <f>IF(AD656=FALSE,"","x")</f>
        <v/>
      </c>
      <c r="AG656" s="167"/>
      <c r="AH656" s="153"/>
      <c r="AM656" s="120"/>
      <c r="AN656" s="120"/>
      <c r="AO656" s="120"/>
      <c r="AP656" s="120"/>
      <c r="AT656" s="120"/>
      <c r="AX656" s="456"/>
    </row>
    <row r="657" spans="1:50" ht="16.350000000000001" customHeight="1" x14ac:dyDescent="0.2">
      <c r="A657" s="516" t="s">
        <v>85</v>
      </c>
      <c r="B657" s="503"/>
      <c r="C657" s="503"/>
      <c r="D657" s="503"/>
      <c r="E657" s="503"/>
      <c r="F657" s="503"/>
      <c r="G657" s="503"/>
      <c r="H657" s="503"/>
      <c r="I657" s="503"/>
      <c r="J657" s="503"/>
      <c r="K657" s="503"/>
      <c r="L657" s="503"/>
      <c r="M657" s="503"/>
      <c r="N657" s="503"/>
      <c r="O657" s="503"/>
      <c r="P657" s="503"/>
      <c r="Q657" s="503"/>
      <c r="R657" s="503"/>
      <c r="S657" s="503"/>
      <c r="T657" s="503"/>
      <c r="U657" s="503"/>
      <c r="V657" s="503"/>
      <c r="W657" s="503"/>
      <c r="X657" s="503"/>
      <c r="Y657" s="503"/>
      <c r="Z657" s="503"/>
      <c r="AA657" s="503"/>
      <c r="AB657" s="503"/>
      <c r="AC657" s="504"/>
      <c r="AF657" s="153"/>
      <c r="AG657" s="153"/>
      <c r="AH657" s="153"/>
      <c r="AM657" s="120"/>
      <c r="AN657" s="120"/>
      <c r="AO657" s="120"/>
      <c r="AP657" s="120"/>
      <c r="AT657" s="120"/>
      <c r="AX657" s="456"/>
    </row>
    <row r="658" spans="1:50" x14ac:dyDescent="0.2">
      <c r="A658" s="486"/>
      <c r="B658" s="487"/>
      <c r="C658" s="487"/>
      <c r="D658" s="487"/>
      <c r="E658" s="487"/>
      <c r="F658" s="487"/>
      <c r="G658" s="487"/>
      <c r="H658" s="487"/>
      <c r="I658" s="487"/>
      <c r="J658" s="487"/>
      <c r="K658" s="487"/>
      <c r="L658" s="487"/>
      <c r="M658" s="487"/>
      <c r="N658" s="487"/>
      <c r="O658" s="487"/>
      <c r="P658" s="487"/>
      <c r="Q658" s="487"/>
      <c r="R658" s="487"/>
      <c r="S658" s="487"/>
      <c r="T658" s="487"/>
      <c r="U658" s="487"/>
      <c r="V658" s="487"/>
      <c r="W658" s="487"/>
      <c r="X658" s="487"/>
      <c r="Y658" s="487"/>
      <c r="Z658" s="487"/>
      <c r="AA658" s="487"/>
      <c r="AB658" s="487"/>
      <c r="AC658" s="488"/>
      <c r="AG658" s="153"/>
      <c r="AH658" s="153"/>
      <c r="AM658" s="437"/>
      <c r="AN658" s="437"/>
      <c r="AO658" s="437"/>
      <c r="AP658" s="437"/>
      <c r="AT658" s="323">
        <f>A658</f>
        <v>0</v>
      </c>
      <c r="AX658" s="456"/>
    </row>
    <row r="659" spans="1:50" ht="14.25" customHeight="1" x14ac:dyDescent="0.2">
      <c r="A659" s="347"/>
      <c r="B659" s="195"/>
      <c r="C659" s="195"/>
      <c r="D659" s="195"/>
      <c r="E659" s="195"/>
      <c r="F659" s="196"/>
      <c r="G659" s="443"/>
      <c r="H659" s="443"/>
      <c r="I659" s="443"/>
      <c r="J659" s="443"/>
      <c r="K659" s="443"/>
      <c r="L659" s="443"/>
      <c r="M659" s="443"/>
      <c r="N659" s="443"/>
      <c r="O659" s="443"/>
      <c r="P659" s="443"/>
      <c r="Q659" s="443"/>
      <c r="R659" s="443"/>
      <c r="S659" s="443"/>
      <c r="T659" s="443"/>
      <c r="U659" s="443"/>
      <c r="V659" s="443"/>
      <c r="W659" s="443"/>
      <c r="X659" s="443"/>
      <c r="Y659" s="443"/>
      <c r="Z659" s="443"/>
      <c r="AA659" s="443"/>
      <c r="AB659" s="443"/>
      <c r="AC659" s="197"/>
      <c r="AG659" s="153"/>
      <c r="AH659" s="153"/>
      <c r="AM659" s="437"/>
      <c r="AN659" s="437"/>
      <c r="AO659" s="437"/>
      <c r="AP659" s="437"/>
      <c r="AX659" s="456"/>
    </row>
    <row r="660" spans="1:50" ht="16.350000000000001" customHeight="1" x14ac:dyDescent="0.2">
      <c r="A660" s="500" t="s">
        <v>472</v>
      </c>
      <c r="B660" s="501"/>
      <c r="C660" s="502"/>
      <c r="D660" s="503" t="s">
        <v>61</v>
      </c>
      <c r="E660" s="503"/>
      <c r="F660" s="503"/>
      <c r="G660" s="503"/>
      <c r="H660" s="503"/>
      <c r="I660" s="503"/>
      <c r="J660" s="503"/>
      <c r="K660" s="503"/>
      <c r="L660" s="503"/>
      <c r="M660" s="503"/>
      <c r="N660" s="503"/>
      <c r="O660" s="503"/>
      <c r="P660" s="503"/>
      <c r="Q660" s="503"/>
      <c r="R660" s="503"/>
      <c r="S660" s="503"/>
      <c r="T660" s="503"/>
      <c r="U660" s="503"/>
      <c r="V660" s="503"/>
      <c r="W660" s="503"/>
      <c r="X660" s="503"/>
      <c r="Y660" s="503"/>
      <c r="Z660" s="503"/>
      <c r="AA660" s="503"/>
      <c r="AB660" s="504"/>
      <c r="AC660" s="194"/>
      <c r="AD660" s="6" t="b">
        <v>0</v>
      </c>
      <c r="AF660" s="152" t="str">
        <f>IF(AD660=FALSE,"","x")</f>
        <v/>
      </c>
      <c r="AG660" s="153"/>
      <c r="AH660" s="153"/>
      <c r="AM660" s="437"/>
      <c r="AN660" s="437"/>
      <c r="AO660" s="437"/>
      <c r="AP660" s="437"/>
      <c r="AX660" s="456"/>
    </row>
    <row r="661" spans="1:50" ht="16.350000000000001" customHeight="1" x14ac:dyDescent="0.2">
      <c r="A661" s="516" t="s">
        <v>85</v>
      </c>
      <c r="B661" s="503"/>
      <c r="C661" s="503"/>
      <c r="D661" s="503"/>
      <c r="E661" s="503"/>
      <c r="F661" s="503"/>
      <c r="G661" s="503"/>
      <c r="H661" s="503"/>
      <c r="I661" s="503"/>
      <c r="J661" s="503"/>
      <c r="K661" s="503"/>
      <c r="L661" s="503"/>
      <c r="M661" s="503"/>
      <c r="N661" s="503"/>
      <c r="O661" s="503"/>
      <c r="P661" s="503"/>
      <c r="Q661" s="503"/>
      <c r="R661" s="503"/>
      <c r="S661" s="503"/>
      <c r="T661" s="503"/>
      <c r="U661" s="503"/>
      <c r="V661" s="503"/>
      <c r="W661" s="503"/>
      <c r="X661" s="503"/>
      <c r="Y661" s="503"/>
      <c r="Z661" s="503"/>
      <c r="AA661" s="503"/>
      <c r="AB661" s="503"/>
      <c r="AC661" s="504"/>
      <c r="AG661" s="153"/>
      <c r="AH661" s="153"/>
      <c r="AM661" s="437"/>
      <c r="AN661" s="437"/>
      <c r="AO661" s="437"/>
      <c r="AP661" s="437"/>
      <c r="AX661" s="456"/>
    </row>
    <row r="662" spans="1:50" x14ac:dyDescent="0.2">
      <c r="A662" s="486"/>
      <c r="B662" s="487"/>
      <c r="C662" s="487"/>
      <c r="D662" s="487"/>
      <c r="E662" s="487"/>
      <c r="F662" s="487"/>
      <c r="G662" s="487"/>
      <c r="H662" s="487"/>
      <c r="I662" s="487"/>
      <c r="J662" s="487"/>
      <c r="K662" s="487"/>
      <c r="L662" s="487"/>
      <c r="M662" s="487"/>
      <c r="N662" s="487"/>
      <c r="O662" s="487"/>
      <c r="P662" s="487"/>
      <c r="Q662" s="487"/>
      <c r="R662" s="487"/>
      <c r="S662" s="487"/>
      <c r="T662" s="487"/>
      <c r="U662" s="487"/>
      <c r="V662" s="487"/>
      <c r="W662" s="487"/>
      <c r="X662" s="487"/>
      <c r="Y662" s="487"/>
      <c r="Z662" s="487"/>
      <c r="AA662" s="487"/>
      <c r="AB662" s="487"/>
      <c r="AC662" s="488"/>
      <c r="AG662" s="153"/>
      <c r="AH662" s="153"/>
      <c r="AM662" s="437"/>
      <c r="AN662" s="437"/>
      <c r="AO662" s="437"/>
      <c r="AP662" s="437"/>
      <c r="AT662" s="323">
        <f>A662</f>
        <v>0</v>
      </c>
      <c r="AX662" s="456"/>
    </row>
    <row r="663" spans="1:50" x14ac:dyDescent="0.2">
      <c r="A663" s="505"/>
      <c r="B663" s="505"/>
      <c r="C663" s="505"/>
      <c r="D663" s="505"/>
      <c r="E663" s="505"/>
      <c r="F663" s="505"/>
      <c r="G663" s="505"/>
      <c r="H663" s="505"/>
      <c r="I663" s="505"/>
      <c r="J663" s="505"/>
      <c r="K663" s="505"/>
      <c r="L663" s="505"/>
      <c r="M663" s="505"/>
      <c r="N663" s="505"/>
      <c r="O663" s="505"/>
      <c r="P663" s="505"/>
      <c r="Q663" s="505"/>
      <c r="R663" s="505"/>
      <c r="S663" s="505"/>
      <c r="T663" s="505"/>
      <c r="U663" s="505"/>
      <c r="V663" s="505"/>
      <c r="W663" s="505"/>
      <c r="X663" s="505"/>
      <c r="Y663" s="505"/>
      <c r="Z663" s="505"/>
      <c r="AA663" s="505"/>
      <c r="AB663" s="505"/>
      <c r="AC663" s="505"/>
      <c r="AG663" s="153"/>
      <c r="AH663" s="153"/>
      <c r="AM663" s="437"/>
      <c r="AN663" s="437"/>
      <c r="AO663" s="437"/>
      <c r="AP663" s="437"/>
      <c r="AT663" s="120"/>
      <c r="AX663" s="456"/>
    </row>
    <row r="664" spans="1:50" ht="1.5" customHeight="1" x14ac:dyDescent="0.2">
      <c r="A664" s="459"/>
      <c r="B664" s="459"/>
      <c r="C664" s="459"/>
      <c r="D664" s="459"/>
      <c r="E664" s="459"/>
      <c r="F664" s="459"/>
      <c r="G664" s="459"/>
      <c r="H664" s="459"/>
      <c r="I664" s="459"/>
      <c r="J664" s="459"/>
      <c r="K664" s="459"/>
      <c r="L664" s="459"/>
      <c r="M664" s="459"/>
      <c r="N664" s="459"/>
      <c r="O664" s="459"/>
      <c r="P664" s="459"/>
      <c r="Q664" s="459"/>
      <c r="R664" s="459"/>
      <c r="S664" s="459"/>
      <c r="T664" s="459"/>
      <c r="U664" s="459"/>
      <c r="V664" s="459"/>
      <c r="W664" s="459"/>
      <c r="X664" s="459"/>
      <c r="Y664" s="459"/>
      <c r="Z664" s="459"/>
      <c r="AA664" s="459"/>
      <c r="AB664" s="459"/>
      <c r="AC664" s="459"/>
      <c r="AG664" s="153"/>
      <c r="AH664" s="153"/>
      <c r="AM664" s="437"/>
      <c r="AN664" s="437"/>
      <c r="AO664" s="437"/>
      <c r="AP664" s="437"/>
      <c r="AT664" s="120"/>
      <c r="AX664" s="456"/>
    </row>
    <row r="665" spans="1:50" ht="31.5" customHeight="1" x14ac:dyDescent="0.2">
      <c r="A665" s="506" t="s">
        <v>473</v>
      </c>
      <c r="B665" s="507"/>
      <c r="C665" s="507"/>
      <c r="D665" s="508" t="s">
        <v>474</v>
      </c>
      <c r="E665" s="509"/>
      <c r="F665" s="509"/>
      <c r="G665" s="509"/>
      <c r="H665" s="509"/>
      <c r="I665" s="509"/>
      <c r="J665" s="509"/>
      <c r="K665" s="509"/>
      <c r="L665" s="509"/>
      <c r="M665" s="509"/>
      <c r="N665" s="509"/>
      <c r="O665" s="509"/>
      <c r="P665" s="509"/>
      <c r="Q665" s="509"/>
      <c r="R665" s="509"/>
      <c r="S665" s="509"/>
      <c r="T665" s="509"/>
      <c r="U665" s="509"/>
      <c r="V665" s="509"/>
      <c r="W665" s="509"/>
      <c r="X665" s="509"/>
      <c r="Y665" s="509"/>
      <c r="Z665" s="509"/>
      <c r="AA665" s="509"/>
      <c r="AB665" s="509"/>
      <c r="AC665" s="510"/>
      <c r="AG665" s="153"/>
      <c r="AH665" s="153"/>
      <c r="AM665" s="437"/>
      <c r="AN665" s="437"/>
      <c r="AO665" s="437"/>
      <c r="AP665" s="437"/>
      <c r="AT665" s="120"/>
      <c r="AX665" s="456"/>
    </row>
    <row r="666" spans="1:50" x14ac:dyDescent="0.2">
      <c r="A666" s="434"/>
      <c r="B666" s="434"/>
      <c r="C666" s="434"/>
      <c r="D666" s="434"/>
      <c r="E666" s="434"/>
      <c r="F666" s="434"/>
      <c r="G666" s="434"/>
      <c r="H666" s="434"/>
      <c r="I666" s="434"/>
      <c r="J666" s="434"/>
      <c r="K666" s="434"/>
      <c r="L666" s="434"/>
      <c r="M666" s="434"/>
      <c r="N666" s="434"/>
      <c r="O666" s="434"/>
      <c r="P666" s="434"/>
      <c r="Q666" s="434"/>
      <c r="R666" s="434"/>
      <c r="S666" s="434"/>
      <c r="T666" s="434"/>
      <c r="U666" s="434"/>
      <c r="V666" s="434"/>
      <c r="W666" s="434"/>
      <c r="X666" s="434"/>
      <c r="Y666" s="434"/>
      <c r="Z666" s="434"/>
      <c r="AA666" s="434"/>
      <c r="AB666" s="434"/>
      <c r="AC666" s="434"/>
      <c r="AG666" s="153"/>
      <c r="AH666" s="153"/>
      <c r="AM666" s="437"/>
      <c r="AN666" s="437"/>
      <c r="AO666" s="437"/>
      <c r="AP666" s="437"/>
      <c r="AT666" s="120"/>
      <c r="AX666" s="456"/>
    </row>
    <row r="667" spans="1:50" ht="30.75" customHeight="1" x14ac:dyDescent="0.2">
      <c r="A667" s="511" t="s">
        <v>475</v>
      </c>
      <c r="B667" s="511"/>
      <c r="C667" s="511"/>
      <c r="D667" s="512" t="s">
        <v>476</v>
      </c>
      <c r="E667" s="512"/>
      <c r="F667" s="512"/>
      <c r="G667" s="512"/>
      <c r="H667" s="512"/>
      <c r="I667" s="512"/>
      <c r="J667" s="512"/>
      <c r="K667" s="512"/>
      <c r="L667" s="512"/>
      <c r="M667" s="512"/>
      <c r="N667" s="512"/>
      <c r="O667" s="512"/>
      <c r="P667" s="512"/>
      <c r="Q667" s="512"/>
      <c r="R667" s="512"/>
      <c r="S667" s="512"/>
      <c r="T667" s="512"/>
      <c r="U667" s="512"/>
      <c r="V667" s="512"/>
      <c r="W667" s="512"/>
      <c r="X667" s="512"/>
      <c r="Y667" s="512"/>
      <c r="Z667" s="512"/>
      <c r="AA667" s="512"/>
      <c r="AB667" s="512"/>
      <c r="AC667" s="460"/>
      <c r="AD667" s="457" t="b">
        <v>0</v>
      </c>
      <c r="AE667" s="417"/>
      <c r="AF667" s="152" t="str">
        <f>IF(AD667=FALSE,"","x")</f>
        <v/>
      </c>
      <c r="AG667" s="417"/>
      <c r="AH667" s="153"/>
      <c r="AM667" s="437"/>
      <c r="AN667" s="437"/>
      <c r="AO667" s="437"/>
      <c r="AP667" s="437"/>
      <c r="AT667" s="120"/>
      <c r="AX667" s="456"/>
    </row>
    <row r="668" spans="1:50" ht="15" x14ac:dyDescent="0.2">
      <c r="A668" s="493" t="s">
        <v>85</v>
      </c>
      <c r="B668" s="493"/>
      <c r="C668" s="493"/>
      <c r="D668" s="493"/>
      <c r="E668" s="493"/>
      <c r="F668" s="493"/>
      <c r="G668" s="493"/>
      <c r="H668" s="493"/>
      <c r="I668" s="493"/>
      <c r="J668" s="493"/>
      <c r="K668" s="493"/>
      <c r="L668" s="493"/>
      <c r="M668" s="493"/>
      <c r="N668" s="493"/>
      <c r="O668" s="493"/>
      <c r="P668" s="493"/>
      <c r="Q668" s="493"/>
      <c r="R668" s="493"/>
      <c r="S668" s="493"/>
      <c r="T668" s="493"/>
      <c r="U668" s="493"/>
      <c r="V668" s="493"/>
      <c r="W668" s="493"/>
      <c r="X668" s="493"/>
      <c r="Y668" s="493"/>
      <c r="Z668" s="493"/>
      <c r="AA668" s="493"/>
      <c r="AB668" s="493"/>
      <c r="AC668" s="494"/>
      <c r="AG668" s="153"/>
      <c r="AH668" s="153"/>
      <c r="AM668" s="437"/>
      <c r="AN668" s="437"/>
      <c r="AO668" s="437"/>
      <c r="AP668" s="437"/>
      <c r="AT668" s="120"/>
      <c r="AX668" s="456"/>
    </row>
    <row r="669" spans="1:50" x14ac:dyDescent="0.2">
      <c r="A669" s="486"/>
      <c r="B669" s="487"/>
      <c r="C669" s="487"/>
      <c r="D669" s="487"/>
      <c r="E669" s="487"/>
      <c r="F669" s="487"/>
      <c r="G669" s="487"/>
      <c r="H669" s="487"/>
      <c r="I669" s="487"/>
      <c r="J669" s="487"/>
      <c r="K669" s="487"/>
      <c r="L669" s="487"/>
      <c r="M669" s="487"/>
      <c r="N669" s="487"/>
      <c r="O669" s="487"/>
      <c r="P669" s="487"/>
      <c r="Q669" s="487"/>
      <c r="R669" s="487"/>
      <c r="S669" s="487"/>
      <c r="T669" s="487"/>
      <c r="U669" s="487"/>
      <c r="V669" s="487"/>
      <c r="W669" s="487"/>
      <c r="X669" s="487"/>
      <c r="Y669" s="487"/>
      <c r="Z669" s="487"/>
      <c r="AA669" s="487"/>
      <c r="AB669" s="487"/>
      <c r="AC669" s="488"/>
      <c r="AD669" s="426"/>
      <c r="AG669" s="153"/>
      <c r="AH669" s="153"/>
      <c r="AM669" s="437"/>
      <c r="AN669" s="437"/>
      <c r="AO669" s="437"/>
      <c r="AP669" s="437"/>
      <c r="AT669" s="323">
        <f>A669</f>
        <v>0</v>
      </c>
      <c r="AX669" s="456"/>
    </row>
    <row r="670" spans="1:50" ht="15.75" customHeight="1" x14ac:dyDescent="0.2">
      <c r="A670" s="434"/>
      <c r="B670" s="434"/>
      <c r="C670" s="434"/>
      <c r="D670" s="434"/>
      <c r="E670" s="434"/>
      <c r="F670" s="434"/>
      <c r="G670" s="434"/>
      <c r="H670" s="434"/>
      <c r="I670" s="434"/>
      <c r="J670" s="434"/>
      <c r="K670" s="434"/>
      <c r="L670" s="434"/>
      <c r="M670" s="434"/>
      <c r="N670" s="434"/>
      <c r="O670" s="434"/>
      <c r="P670" s="434"/>
      <c r="Q670" s="434"/>
      <c r="R670" s="434"/>
      <c r="S670" s="434"/>
      <c r="T670" s="434"/>
      <c r="U670" s="434"/>
      <c r="V670" s="434"/>
      <c r="W670" s="434"/>
      <c r="X670" s="434"/>
      <c r="Y670" s="434"/>
      <c r="Z670" s="434"/>
      <c r="AA670" s="434"/>
      <c r="AB670" s="434"/>
      <c r="AC670" s="434"/>
      <c r="AG670" s="153"/>
      <c r="AH670" s="153"/>
      <c r="AM670" s="437"/>
      <c r="AN670" s="437"/>
      <c r="AO670" s="437"/>
      <c r="AP670" s="437"/>
      <c r="AX670" s="456"/>
    </row>
    <row r="671" spans="1:50" ht="34.5" customHeight="1" x14ac:dyDescent="0.2">
      <c r="A671" s="495" t="s">
        <v>477</v>
      </c>
      <c r="B671" s="496"/>
      <c r="C671" s="497"/>
      <c r="D671" s="498" t="s">
        <v>324</v>
      </c>
      <c r="E671" s="498"/>
      <c r="F671" s="498"/>
      <c r="G671" s="498"/>
      <c r="H671" s="498"/>
      <c r="I671" s="498"/>
      <c r="J671" s="498"/>
      <c r="K671" s="498"/>
      <c r="L671" s="498"/>
      <c r="M671" s="498"/>
      <c r="N671" s="498"/>
      <c r="O671" s="498"/>
      <c r="P671" s="498"/>
      <c r="Q671" s="498"/>
      <c r="R671" s="498"/>
      <c r="S671" s="498"/>
      <c r="T671" s="498"/>
      <c r="U671" s="498"/>
      <c r="V671" s="498"/>
      <c r="W671" s="498"/>
      <c r="X671" s="498"/>
      <c r="Y671" s="498"/>
      <c r="Z671" s="498"/>
      <c r="AA671" s="498"/>
      <c r="AB671" s="499"/>
      <c r="AC671" s="363"/>
      <c r="AD671" s="6" t="b">
        <v>0</v>
      </c>
      <c r="AF671" s="152" t="str">
        <f>IF(AD671=FALSE,"","x")</f>
        <v/>
      </c>
      <c r="AG671" s="153"/>
      <c r="AH671" s="153"/>
      <c r="AM671" s="437"/>
      <c r="AN671" s="437"/>
      <c r="AO671" s="437"/>
      <c r="AP671" s="437"/>
      <c r="AX671" s="456"/>
    </row>
    <row r="672" spans="1:50" ht="15.75" customHeight="1" x14ac:dyDescent="0.2">
      <c r="A672" s="493" t="s">
        <v>85</v>
      </c>
      <c r="B672" s="493"/>
      <c r="C672" s="493"/>
      <c r="D672" s="493"/>
      <c r="E672" s="493"/>
      <c r="F672" s="493"/>
      <c r="G672" s="493"/>
      <c r="H672" s="493"/>
      <c r="I672" s="493"/>
      <c r="J672" s="493"/>
      <c r="K672" s="493"/>
      <c r="L672" s="493"/>
      <c r="M672" s="493"/>
      <c r="N672" s="493"/>
      <c r="O672" s="493"/>
      <c r="P672" s="493"/>
      <c r="Q672" s="493"/>
      <c r="R672" s="493"/>
      <c r="S672" s="493"/>
      <c r="T672" s="493"/>
      <c r="U672" s="493"/>
      <c r="V672" s="493"/>
      <c r="W672" s="493"/>
      <c r="X672" s="493"/>
      <c r="Y672" s="493"/>
      <c r="Z672" s="493"/>
      <c r="AA672" s="493"/>
      <c r="AB672" s="493"/>
      <c r="AC672" s="494"/>
      <c r="AD672" s="340"/>
      <c r="AG672" s="153"/>
      <c r="AH672" s="153"/>
      <c r="AM672" s="437"/>
      <c r="AN672" s="437"/>
      <c r="AO672" s="437"/>
      <c r="AP672" s="437"/>
      <c r="AX672" s="456"/>
    </row>
    <row r="673" spans="1:50" ht="15" x14ac:dyDescent="0.2">
      <c r="A673" s="486"/>
      <c r="B673" s="487"/>
      <c r="C673" s="487"/>
      <c r="D673" s="487"/>
      <c r="E673" s="487"/>
      <c r="F673" s="487"/>
      <c r="G673" s="487"/>
      <c r="H673" s="487"/>
      <c r="I673" s="487"/>
      <c r="J673" s="487"/>
      <c r="K673" s="487"/>
      <c r="L673" s="487"/>
      <c r="M673" s="487"/>
      <c r="N673" s="487"/>
      <c r="O673" s="487"/>
      <c r="P673" s="487"/>
      <c r="Q673" s="487"/>
      <c r="R673" s="487"/>
      <c r="S673" s="487"/>
      <c r="T673" s="487"/>
      <c r="U673" s="487"/>
      <c r="V673" s="487"/>
      <c r="W673" s="487"/>
      <c r="X673" s="487"/>
      <c r="Y673" s="487"/>
      <c r="Z673" s="487"/>
      <c r="AA673" s="487"/>
      <c r="AB673" s="487"/>
      <c r="AC673" s="488"/>
      <c r="AD673" s="442"/>
      <c r="AG673" s="153"/>
      <c r="AH673" s="153"/>
      <c r="AM673" s="437"/>
      <c r="AN673" s="437"/>
      <c r="AO673" s="437"/>
      <c r="AP673" s="437"/>
      <c r="AT673" s="323">
        <f>A673</f>
        <v>0</v>
      </c>
      <c r="AX673" s="456"/>
    </row>
    <row r="674" spans="1:50" ht="15.75" customHeight="1" x14ac:dyDescent="0.2">
      <c r="A674" s="199"/>
      <c r="B674" s="199"/>
      <c r="C674" s="199"/>
      <c r="D674" s="199"/>
      <c r="E674" s="199"/>
      <c r="F674" s="199"/>
      <c r="G674" s="199"/>
      <c r="H674" s="199"/>
      <c r="I674" s="199"/>
      <c r="J674" s="199"/>
      <c r="K674" s="199"/>
      <c r="L674" s="199"/>
      <c r="M674" s="199"/>
      <c r="N674" s="199"/>
      <c r="O674" s="199"/>
      <c r="P674" s="199"/>
      <c r="Q674" s="199"/>
      <c r="R674" s="199"/>
      <c r="S674" s="199"/>
      <c r="T674" s="199"/>
      <c r="U674" s="199"/>
      <c r="V674" s="199"/>
      <c r="W674" s="199"/>
      <c r="X674" s="199"/>
      <c r="Y674" s="199"/>
      <c r="Z674" s="199"/>
      <c r="AA674" s="199"/>
      <c r="AB674" s="199"/>
      <c r="AC674" s="199"/>
      <c r="AG674" s="153"/>
      <c r="AH674" s="153"/>
      <c r="AM674" s="437"/>
      <c r="AN674" s="437"/>
      <c r="AO674" s="437"/>
      <c r="AP674" s="437"/>
      <c r="AX674" s="456"/>
    </row>
    <row r="675" spans="1:50" ht="31.5" customHeight="1" x14ac:dyDescent="0.2">
      <c r="A675" s="500" t="s">
        <v>478</v>
      </c>
      <c r="B675" s="501"/>
      <c r="C675" s="502"/>
      <c r="D675" s="503" t="s">
        <v>108</v>
      </c>
      <c r="E675" s="503"/>
      <c r="F675" s="503"/>
      <c r="G675" s="503"/>
      <c r="H675" s="503"/>
      <c r="I675" s="503"/>
      <c r="J675" s="503"/>
      <c r="K675" s="503"/>
      <c r="L675" s="503"/>
      <c r="M675" s="503"/>
      <c r="N675" s="503"/>
      <c r="O675" s="503"/>
      <c r="P675" s="503"/>
      <c r="Q675" s="503"/>
      <c r="R675" s="503"/>
      <c r="S675" s="503"/>
      <c r="T675" s="503"/>
      <c r="U675" s="503"/>
      <c r="V675" s="503"/>
      <c r="W675" s="503"/>
      <c r="X675" s="503"/>
      <c r="Y675" s="503"/>
      <c r="Z675" s="503"/>
      <c r="AA675" s="503"/>
      <c r="AB675" s="504"/>
      <c r="AC675" s="194"/>
      <c r="AD675" s="6" t="b">
        <v>0</v>
      </c>
      <c r="AF675" s="152" t="str">
        <f>IF(AD675=FALSE,"","x")</f>
        <v/>
      </c>
      <c r="AG675" s="153"/>
      <c r="AH675" s="153"/>
      <c r="AM675" s="437"/>
      <c r="AN675" s="437"/>
      <c r="AO675" s="437"/>
      <c r="AP675" s="437"/>
      <c r="AX675" s="456"/>
    </row>
    <row r="676" spans="1:50" ht="16.350000000000001" customHeight="1" x14ac:dyDescent="0.2">
      <c r="A676" s="485" t="s">
        <v>85</v>
      </c>
      <c r="B676" s="485"/>
      <c r="C676" s="485"/>
      <c r="D676" s="485"/>
      <c r="E676" s="485"/>
      <c r="F676" s="485"/>
      <c r="G676" s="485"/>
      <c r="H676" s="485"/>
      <c r="I676" s="485"/>
      <c r="J676" s="485"/>
      <c r="K676" s="485"/>
      <c r="L676" s="485"/>
      <c r="M676" s="485"/>
      <c r="N676" s="485"/>
      <c r="O676" s="485"/>
      <c r="P676" s="485"/>
      <c r="Q676" s="485"/>
      <c r="R676" s="485"/>
      <c r="S676" s="485"/>
      <c r="T676" s="485"/>
      <c r="U676" s="485"/>
      <c r="V676" s="485"/>
      <c r="W676" s="485"/>
      <c r="X676" s="485"/>
      <c r="Y676" s="485"/>
      <c r="Z676" s="485"/>
      <c r="AA676" s="485"/>
      <c r="AB676" s="485"/>
      <c r="AC676" s="485"/>
      <c r="AG676" s="153"/>
      <c r="AH676" s="153"/>
      <c r="AM676" s="437"/>
      <c r="AN676" s="437"/>
      <c r="AO676" s="437"/>
      <c r="AP676" s="437"/>
      <c r="AX676" s="456"/>
    </row>
    <row r="677" spans="1:50" x14ac:dyDescent="0.2">
      <c r="A677" s="486"/>
      <c r="B677" s="487"/>
      <c r="C677" s="487"/>
      <c r="D677" s="487"/>
      <c r="E677" s="487"/>
      <c r="F677" s="487"/>
      <c r="G677" s="487"/>
      <c r="H677" s="487"/>
      <c r="I677" s="487"/>
      <c r="J677" s="487"/>
      <c r="K677" s="487"/>
      <c r="L677" s="487"/>
      <c r="M677" s="487"/>
      <c r="N677" s="487"/>
      <c r="O677" s="487"/>
      <c r="P677" s="487"/>
      <c r="Q677" s="487"/>
      <c r="R677" s="487"/>
      <c r="S677" s="487"/>
      <c r="T677" s="487"/>
      <c r="U677" s="487"/>
      <c r="V677" s="487"/>
      <c r="W677" s="487"/>
      <c r="X677" s="487"/>
      <c r="Y677" s="487"/>
      <c r="Z677" s="487"/>
      <c r="AA677" s="487"/>
      <c r="AB677" s="487"/>
      <c r="AC677" s="488"/>
      <c r="AG677" s="153"/>
      <c r="AH677" s="153"/>
      <c r="AM677" s="437"/>
      <c r="AN677" s="437"/>
      <c r="AO677" s="437"/>
      <c r="AP677" s="437"/>
      <c r="AT677" s="323">
        <f>A677</f>
        <v>0</v>
      </c>
      <c r="AX677" s="456"/>
    </row>
    <row r="678" spans="1:50" ht="16.350000000000001" customHeight="1" x14ac:dyDescent="0.2">
      <c r="A678" s="200"/>
      <c r="B678" s="200"/>
      <c r="C678" s="200"/>
      <c r="D678" s="200"/>
      <c r="E678" s="200"/>
      <c r="F678" s="433"/>
      <c r="G678" s="433"/>
      <c r="H678" s="433"/>
      <c r="I678" s="433"/>
      <c r="J678" s="433"/>
      <c r="K678" s="433"/>
      <c r="L678" s="433"/>
      <c r="M678" s="433"/>
      <c r="N678" s="433"/>
      <c r="O678" s="433"/>
      <c r="P678" s="433"/>
      <c r="Q678" s="433"/>
      <c r="R678" s="433"/>
      <c r="S678" s="433"/>
      <c r="T678" s="433"/>
      <c r="U678" s="433"/>
      <c r="V678" s="433"/>
      <c r="W678" s="433"/>
      <c r="X678" s="433"/>
      <c r="Y678" s="433"/>
      <c r="Z678" s="433"/>
      <c r="AA678" s="433"/>
      <c r="AB678" s="433"/>
      <c r="AC678" s="201"/>
      <c r="AG678" s="153"/>
      <c r="AH678" s="153"/>
      <c r="AM678" s="437"/>
      <c r="AN678" s="437"/>
      <c r="AO678" s="437"/>
      <c r="AP678" s="437"/>
      <c r="AX678" s="456"/>
    </row>
    <row r="679" spans="1:50" ht="33" customHeight="1" x14ac:dyDescent="0.2">
      <c r="A679" s="513" t="s">
        <v>479</v>
      </c>
      <c r="B679" s="514"/>
      <c r="C679" s="515"/>
      <c r="D679" s="503" t="s">
        <v>62</v>
      </c>
      <c r="E679" s="503"/>
      <c r="F679" s="503"/>
      <c r="G679" s="503"/>
      <c r="H679" s="503"/>
      <c r="I679" s="503"/>
      <c r="J679" s="503"/>
      <c r="K679" s="503"/>
      <c r="L679" s="503"/>
      <c r="M679" s="503"/>
      <c r="N679" s="503"/>
      <c r="O679" s="503"/>
      <c r="P679" s="503"/>
      <c r="Q679" s="503"/>
      <c r="R679" s="503"/>
      <c r="S679" s="503"/>
      <c r="T679" s="503"/>
      <c r="U679" s="503"/>
      <c r="V679" s="503"/>
      <c r="W679" s="503"/>
      <c r="X679" s="503"/>
      <c r="Y679" s="503"/>
      <c r="Z679" s="503"/>
      <c r="AA679" s="503"/>
      <c r="AB679" s="504"/>
      <c r="AC679" s="194"/>
      <c r="AD679" s="6" t="b">
        <v>0</v>
      </c>
      <c r="AF679" s="152" t="str">
        <f>IF(AD679=FALSE,"","x")</f>
        <v/>
      </c>
      <c r="AG679" s="153"/>
      <c r="AH679" s="153"/>
      <c r="AM679" s="437"/>
      <c r="AN679" s="437"/>
      <c r="AO679" s="437"/>
      <c r="AP679" s="437"/>
      <c r="AX679" s="456"/>
    </row>
    <row r="680" spans="1:50" ht="16.350000000000001" customHeight="1" x14ac:dyDescent="0.2">
      <c r="A680" s="485" t="s">
        <v>85</v>
      </c>
      <c r="B680" s="485"/>
      <c r="C680" s="485"/>
      <c r="D680" s="485"/>
      <c r="E680" s="485"/>
      <c r="F680" s="485"/>
      <c r="G680" s="485"/>
      <c r="H680" s="485"/>
      <c r="I680" s="485"/>
      <c r="J680" s="485"/>
      <c r="K680" s="485"/>
      <c r="L680" s="485"/>
      <c r="M680" s="485"/>
      <c r="N680" s="485"/>
      <c r="O680" s="485"/>
      <c r="P680" s="485"/>
      <c r="Q680" s="485"/>
      <c r="R680" s="485"/>
      <c r="S680" s="485"/>
      <c r="T680" s="485"/>
      <c r="U680" s="485"/>
      <c r="V680" s="485"/>
      <c r="W680" s="485"/>
      <c r="X680" s="485"/>
      <c r="Y680" s="485"/>
      <c r="Z680" s="485"/>
      <c r="AA680" s="485"/>
      <c r="AB680" s="485"/>
      <c r="AC680" s="485"/>
      <c r="AF680" s="153"/>
      <c r="AG680" s="153"/>
      <c r="AH680" s="153"/>
      <c r="AM680" s="437"/>
      <c r="AN680" s="437"/>
      <c r="AO680" s="437"/>
      <c r="AP680" s="437"/>
      <c r="AX680" s="456"/>
    </row>
    <row r="681" spans="1:50" x14ac:dyDescent="0.2">
      <c r="A681" s="486"/>
      <c r="B681" s="487"/>
      <c r="C681" s="487"/>
      <c r="D681" s="487"/>
      <c r="E681" s="487"/>
      <c r="F681" s="487"/>
      <c r="G681" s="487"/>
      <c r="H681" s="487"/>
      <c r="I681" s="487"/>
      <c r="J681" s="487"/>
      <c r="K681" s="487"/>
      <c r="L681" s="487"/>
      <c r="M681" s="487"/>
      <c r="N681" s="487"/>
      <c r="O681" s="487"/>
      <c r="P681" s="487"/>
      <c r="Q681" s="487"/>
      <c r="R681" s="487"/>
      <c r="S681" s="487"/>
      <c r="T681" s="487"/>
      <c r="U681" s="487"/>
      <c r="V681" s="487"/>
      <c r="W681" s="487"/>
      <c r="X681" s="487"/>
      <c r="Y681" s="487"/>
      <c r="Z681" s="487"/>
      <c r="AA681" s="487"/>
      <c r="AB681" s="487"/>
      <c r="AC681" s="488"/>
      <c r="AF681" s="153"/>
      <c r="AG681" s="153"/>
      <c r="AH681" s="153"/>
      <c r="AM681" s="437"/>
      <c r="AN681" s="437"/>
      <c r="AO681" s="437"/>
      <c r="AP681" s="437"/>
      <c r="AT681" s="323">
        <f>A681</f>
        <v>0</v>
      </c>
      <c r="AX681" s="456"/>
    </row>
    <row r="682" spans="1:50" x14ac:dyDescent="0.2">
      <c r="AM682" s="437"/>
      <c r="AN682" s="437"/>
      <c r="AO682" s="437"/>
      <c r="AP682" s="437"/>
      <c r="AX682" s="456"/>
    </row>
    <row r="683" spans="1:50" x14ac:dyDescent="0.2">
      <c r="AM683" s="437"/>
      <c r="AN683" s="437"/>
      <c r="AO683" s="437"/>
      <c r="AP683" s="437"/>
      <c r="AX683" s="456"/>
    </row>
    <row r="684" spans="1:50" ht="51.75" customHeight="1" x14ac:dyDescent="0.2">
      <c r="A684" s="489" t="s">
        <v>0</v>
      </c>
      <c r="B684" s="490"/>
      <c r="C684" s="490"/>
      <c r="D684" s="491" t="s">
        <v>296</v>
      </c>
      <c r="E684" s="491"/>
      <c r="F684" s="491"/>
      <c r="G684" s="491"/>
      <c r="H684" s="491"/>
      <c r="I684" s="491"/>
      <c r="J684" s="491"/>
      <c r="K684" s="491"/>
      <c r="L684" s="491"/>
      <c r="M684" s="491"/>
      <c r="N684" s="491"/>
      <c r="O684" s="491"/>
      <c r="P684" s="491"/>
      <c r="Q684" s="491"/>
      <c r="R684" s="491"/>
      <c r="S684" s="491"/>
      <c r="T684" s="491"/>
      <c r="U684" s="491"/>
      <c r="V684" s="491"/>
      <c r="W684" s="491"/>
      <c r="X684" s="491"/>
      <c r="Y684" s="491"/>
      <c r="Z684" s="491"/>
      <c r="AA684" s="491"/>
      <c r="AB684" s="491"/>
      <c r="AC684" s="492"/>
      <c r="AM684" s="437"/>
      <c r="AN684" s="437"/>
      <c r="AO684" s="437"/>
      <c r="AP684" s="437"/>
      <c r="AX684" s="456"/>
    </row>
    <row r="685" spans="1:50" x14ac:dyDescent="0.2">
      <c r="AM685" s="437"/>
      <c r="AN685" s="437"/>
      <c r="AO685" s="437"/>
      <c r="AP685" s="437"/>
    </row>
  </sheetData>
  <sheetProtection algorithmName="SHA-512" hashValue="n5tNmqCHLMaSVxPwrA+Ap5x8hbDGP1PqsrbHRdfwUJdRDYieaaZErzIsP+mvsE2RmrotpCCpiFgpQwokxOlBGQ==" saltValue="icm1V6rCwACGJbS9cmzuCg==" spinCount="100000" sheet="1" objects="1" scenarios="1"/>
  <mergeCells count="491">
    <mergeCell ref="AY90:BT90"/>
    <mergeCell ref="A303:X303"/>
    <mergeCell ref="Y304:AB304"/>
    <mergeCell ref="D162:AC162"/>
    <mergeCell ref="A135:V135"/>
    <mergeCell ref="A287:AC287"/>
    <mergeCell ref="Z329:AC329"/>
    <mergeCell ref="A327:Y327"/>
    <mergeCell ref="A112:AC112"/>
    <mergeCell ref="W137:AC137"/>
    <mergeCell ref="A138:V138"/>
    <mergeCell ref="W138:AC138"/>
    <mergeCell ref="W141:AC141"/>
    <mergeCell ref="A149:AC149"/>
    <mergeCell ref="A300:AC300"/>
    <mergeCell ref="H118:AC118"/>
    <mergeCell ref="A143:V143"/>
    <mergeCell ref="A116:AC116"/>
    <mergeCell ref="A113:AC113"/>
    <mergeCell ref="A152:AC152"/>
    <mergeCell ref="A117:G117"/>
    <mergeCell ref="A321:B321"/>
    <mergeCell ref="A329:Y329"/>
    <mergeCell ref="Z327:AC327"/>
    <mergeCell ref="A403:X403"/>
    <mergeCell ref="Y403:AB403"/>
    <mergeCell ref="A426:X426"/>
    <mergeCell ref="Y426:AB426"/>
    <mergeCell ref="A316:X316"/>
    <mergeCell ref="A319:AC319"/>
    <mergeCell ref="A328:Y328"/>
    <mergeCell ref="A42:AA42"/>
    <mergeCell ref="AB42:AC42"/>
    <mergeCell ref="A43:AA43"/>
    <mergeCell ref="AB43:AC43"/>
    <mergeCell ref="A44:AA44"/>
    <mergeCell ref="AB44:AC44"/>
    <mergeCell ref="AA78:AC78"/>
    <mergeCell ref="AA109:AC109"/>
    <mergeCell ref="A81:AC81"/>
    <mergeCell ref="A82:AC82"/>
    <mergeCell ref="A89:AC89"/>
    <mergeCell ref="A90:G90"/>
    <mergeCell ref="H90:AC90"/>
    <mergeCell ref="A91:G91"/>
    <mergeCell ref="H91:AC91"/>
    <mergeCell ref="A80:AC80"/>
    <mergeCell ref="A77:AC77"/>
    <mergeCell ref="A304:X304"/>
    <mergeCell ref="A377:AB377"/>
    <mergeCell ref="A361:X361"/>
    <mergeCell ref="D163:AC163"/>
    <mergeCell ref="A308:AC308"/>
    <mergeCell ref="Y314:AB314"/>
    <mergeCell ref="Y305:AB305"/>
    <mergeCell ref="C366:AC366"/>
    <mergeCell ref="Y347:AB347"/>
    <mergeCell ref="A349:X349"/>
    <mergeCell ref="Y348:AB348"/>
    <mergeCell ref="Y349:AB349"/>
    <mergeCell ref="A347:X347"/>
    <mergeCell ref="Y315:AB315"/>
    <mergeCell ref="A333:Z333"/>
    <mergeCell ref="Z328:AC328"/>
    <mergeCell ref="Y360:AB360"/>
    <mergeCell ref="A373:AB373"/>
    <mergeCell ref="AA333:AC333"/>
    <mergeCell ref="A385:AC385"/>
    <mergeCell ref="AK517:AK518"/>
    <mergeCell ref="A348:X348"/>
    <mergeCell ref="A439:I439"/>
    <mergeCell ref="C486:X486"/>
    <mergeCell ref="A473:AC473"/>
    <mergeCell ref="Y454:AB454"/>
    <mergeCell ref="N517:Y517"/>
    <mergeCell ref="N516:Y516"/>
    <mergeCell ref="N518:Y518"/>
    <mergeCell ref="Z515:AC518"/>
    <mergeCell ref="A442:X442"/>
    <mergeCell ref="A446:AC446"/>
    <mergeCell ref="A447:AC447"/>
    <mergeCell ref="T471:AB471"/>
    <mergeCell ref="A467:AC467"/>
    <mergeCell ref="B516:J516"/>
    <mergeCell ref="A504:X504"/>
    <mergeCell ref="Y413:AB413"/>
    <mergeCell ref="A428:AC428"/>
    <mergeCell ref="A360:X360"/>
    <mergeCell ref="A418:AC418"/>
    <mergeCell ref="A423:X423"/>
    <mergeCell ref="R544:AC544"/>
    <mergeCell ref="A545:D545"/>
    <mergeCell ref="A331:Z331"/>
    <mergeCell ref="AA331:AC331"/>
    <mergeCell ref="A332:Z332"/>
    <mergeCell ref="AA332:AC332"/>
    <mergeCell ref="Y402:AB402"/>
    <mergeCell ref="A401:X401"/>
    <mergeCell ref="A417:AC417"/>
    <mergeCell ref="A371:AC371"/>
    <mergeCell ref="C354:AC354"/>
    <mergeCell ref="A346:X346"/>
    <mergeCell ref="C340:AC340"/>
    <mergeCell ref="A340:B340"/>
    <mergeCell ref="A338:AC338"/>
    <mergeCell ref="A334:Z334"/>
    <mergeCell ref="AA334:AC334"/>
    <mergeCell ref="A337:AC337"/>
    <mergeCell ref="Y346:AB346"/>
    <mergeCell ref="A335:Z335"/>
    <mergeCell ref="A438:AC438"/>
    <mergeCell ref="Y361:AB361"/>
    <mergeCell ref="A351:AC351"/>
    <mergeCell ref="A375:X375"/>
    <mergeCell ref="Y424:AB424"/>
    <mergeCell ref="Y414:AB414"/>
    <mergeCell ref="A476:B476"/>
    <mergeCell ref="A463:AC463"/>
    <mergeCell ref="A606:C606"/>
    <mergeCell ref="D606:AB606"/>
    <mergeCell ref="A443:X443"/>
    <mergeCell ref="A413:X413"/>
    <mergeCell ref="Y443:AB443"/>
    <mergeCell ref="A434:AC434"/>
    <mergeCell ref="Y444:AB444"/>
    <mergeCell ref="A414:X414"/>
    <mergeCell ref="Y415:AB415"/>
    <mergeCell ref="A415:X415"/>
    <mergeCell ref="C528:AC528"/>
    <mergeCell ref="C431:AC431"/>
    <mergeCell ref="A431:B431"/>
    <mergeCell ref="A425:X425"/>
    <mergeCell ref="A429:AC429"/>
    <mergeCell ref="Y425:AB425"/>
    <mergeCell ref="A421:Q421"/>
    <mergeCell ref="A424:X424"/>
    <mergeCell ref="Y423:AB423"/>
    <mergeCell ref="A542:D542"/>
    <mergeCell ref="E542:Q542"/>
    <mergeCell ref="A379:X379"/>
    <mergeCell ref="A288:AC288"/>
    <mergeCell ref="Y313:AB313"/>
    <mergeCell ref="A290:AC290"/>
    <mergeCell ref="A305:X305"/>
    <mergeCell ref="A318:AC318"/>
    <mergeCell ref="A311:AC311"/>
    <mergeCell ref="A314:X314"/>
    <mergeCell ref="A313:X313"/>
    <mergeCell ref="Y303:AB303"/>
    <mergeCell ref="A296:AC296"/>
    <mergeCell ref="A302:X302"/>
    <mergeCell ref="C321:AC321"/>
    <mergeCell ref="D292:AC293"/>
    <mergeCell ref="A315:X315"/>
    <mergeCell ref="A307:AC307"/>
    <mergeCell ref="Y316:AB316"/>
    <mergeCell ref="A326:AC326"/>
    <mergeCell ref="A359:AC359"/>
    <mergeCell ref="AA335:AC335"/>
    <mergeCell ref="A364:AC364"/>
    <mergeCell ref="A352:AC352"/>
    <mergeCell ref="A363:AC363"/>
    <mergeCell ref="A374:X374"/>
    <mergeCell ref="Y374:AB374"/>
    <mergeCell ref="Y375:AB375"/>
    <mergeCell ref="Y378:AB378"/>
    <mergeCell ref="Y412:AB412"/>
    <mergeCell ref="Y386:AB386"/>
    <mergeCell ref="A409:AC409"/>
    <mergeCell ref="A386:X386"/>
    <mergeCell ref="A381:AC381"/>
    <mergeCell ref="A382:AC382"/>
    <mergeCell ref="Y387:AB387"/>
    <mergeCell ref="Y401:AB401"/>
    <mergeCell ref="A388:X388"/>
    <mergeCell ref="A391:AC391"/>
    <mergeCell ref="Y389:AB389"/>
    <mergeCell ref="A389:X389"/>
    <mergeCell ref="A399:AC399"/>
    <mergeCell ref="A402:X402"/>
    <mergeCell ref="A405:AC405"/>
    <mergeCell ref="A406:AC406"/>
    <mergeCell ref="A410:Q410"/>
    <mergeCell ref="A387:X387"/>
    <mergeCell ref="Y379:AB379"/>
    <mergeCell ref="A378:X378"/>
    <mergeCell ref="A412:X412"/>
    <mergeCell ref="R542:AC542"/>
    <mergeCell ref="A543:D543"/>
    <mergeCell ref="E543:Q543"/>
    <mergeCell ref="R543:AC543"/>
    <mergeCell ref="A544:D544"/>
    <mergeCell ref="E544:Q544"/>
    <mergeCell ref="C394:AC394"/>
    <mergeCell ref="A394:B394"/>
    <mergeCell ref="A450:G450"/>
    <mergeCell ref="A483:X483"/>
    <mergeCell ref="A503:X503"/>
    <mergeCell ref="A506:AC506"/>
    <mergeCell ref="A493:AC493"/>
    <mergeCell ref="B498:AC498"/>
    <mergeCell ref="Y501:AB501"/>
    <mergeCell ref="A482:X482"/>
    <mergeCell ref="C476:AC476"/>
    <mergeCell ref="A452:X452"/>
    <mergeCell ref="C490:X490"/>
    <mergeCell ref="Y483:AB483"/>
    <mergeCell ref="A526:AC526"/>
    <mergeCell ref="A456:AC456"/>
    <mergeCell ref="Y441:AB441"/>
    <mergeCell ref="A441:X441"/>
    <mergeCell ref="T470:AB470"/>
    <mergeCell ref="A457:AC457"/>
    <mergeCell ref="J470:R470"/>
    <mergeCell ref="Y465:AB465"/>
    <mergeCell ref="A464:AC464"/>
    <mergeCell ref="N522:Y522"/>
    <mergeCell ref="A514:AC514"/>
    <mergeCell ref="B517:J517"/>
    <mergeCell ref="C489:Y489"/>
    <mergeCell ref="Y442:AB442"/>
    <mergeCell ref="R540:AC540"/>
    <mergeCell ref="A541:D541"/>
    <mergeCell ref="E541:Q541"/>
    <mergeCell ref="R541:AC541"/>
    <mergeCell ref="N523:Y523"/>
    <mergeCell ref="C459:AC459"/>
    <mergeCell ref="A459:B459"/>
    <mergeCell ref="C487:X487"/>
    <mergeCell ref="A531:AC531"/>
    <mergeCell ref="Z519:AC519"/>
    <mergeCell ref="A525:AC525"/>
    <mergeCell ref="A533:C534"/>
    <mergeCell ref="D533:AC533"/>
    <mergeCell ref="D534:AC534"/>
    <mergeCell ref="A538:AC538"/>
    <mergeCell ref="A540:D540"/>
    <mergeCell ref="A501:X501"/>
    <mergeCell ref="A502:X502"/>
    <mergeCell ref="Y502:AB502"/>
    <mergeCell ref="Y503:AB503"/>
    <mergeCell ref="Z520:AC523"/>
    <mergeCell ref="B521:J521"/>
    <mergeCell ref="N521:Y521"/>
    <mergeCell ref="B522:J522"/>
    <mergeCell ref="E540:Q540"/>
    <mergeCell ref="A444:X444"/>
    <mergeCell ref="A537:AC537"/>
    <mergeCell ref="A492:AC492"/>
    <mergeCell ref="A539:AC539"/>
    <mergeCell ref="A515:Y515"/>
    <mergeCell ref="A520:Y520"/>
    <mergeCell ref="B523:J523"/>
    <mergeCell ref="C485:X485"/>
    <mergeCell ref="A454:X454"/>
    <mergeCell ref="A453:X453"/>
    <mergeCell ref="Y452:AB452"/>
    <mergeCell ref="Y453:AB453"/>
    <mergeCell ref="A469:I469"/>
    <mergeCell ref="A470:I470"/>
    <mergeCell ref="A471:I471"/>
    <mergeCell ref="J468:S468"/>
    <mergeCell ref="T468:AC468"/>
    <mergeCell ref="J469:R469"/>
    <mergeCell ref="T469:AB469"/>
    <mergeCell ref="A524:AC524"/>
    <mergeCell ref="B519:Y519"/>
    <mergeCell ref="B518:J518"/>
    <mergeCell ref="J471:R471"/>
    <mergeCell ref="A528:B528"/>
    <mergeCell ref="A118:G118"/>
    <mergeCell ref="W143:AC143"/>
    <mergeCell ref="A139:V139"/>
    <mergeCell ref="W139:AC139"/>
    <mergeCell ref="A140:V140"/>
    <mergeCell ref="W140:AC140"/>
    <mergeCell ref="A23:AC23"/>
    <mergeCell ref="A16:AC16"/>
    <mergeCell ref="A17:AC17"/>
    <mergeCell ref="A18:AC18"/>
    <mergeCell ref="A19:AC19"/>
    <mergeCell ref="A25:AC25"/>
    <mergeCell ref="T35:AC35"/>
    <mergeCell ref="J35:R35"/>
    <mergeCell ref="A35:H35"/>
    <mergeCell ref="A34:AC34"/>
    <mergeCell ref="A39:AC39"/>
    <mergeCell ref="A74:AC74"/>
    <mergeCell ref="Z47:AA47"/>
    <mergeCell ref="A70:AC70"/>
    <mergeCell ref="AB47:AC47"/>
    <mergeCell ref="H117:AC117"/>
    <mergeCell ref="W135:AC135"/>
    <mergeCell ref="Y302:AB302"/>
    <mergeCell ref="A161:C163"/>
    <mergeCell ref="D161:AC161"/>
    <mergeCell ref="A153:G153"/>
    <mergeCell ref="H153:AC153"/>
    <mergeCell ref="A150:AC150"/>
    <mergeCell ref="A145:AC145"/>
    <mergeCell ref="A146:B146"/>
    <mergeCell ref="A147:B147"/>
    <mergeCell ref="AE1:AQ1"/>
    <mergeCell ref="A110:Z110"/>
    <mergeCell ref="AA110:AC110"/>
    <mergeCell ref="A137:V137"/>
    <mergeCell ref="W142:AC142"/>
    <mergeCell ref="W134:AC134"/>
    <mergeCell ref="A132:V132"/>
    <mergeCell ref="W132:AC132"/>
    <mergeCell ref="A133:V133"/>
    <mergeCell ref="W133:AC133"/>
    <mergeCell ref="A46:AC46"/>
    <mergeCell ref="AA79:AC79"/>
    <mergeCell ref="A79:Z79"/>
    <mergeCell ref="Y40:AB40"/>
    <mergeCell ref="A40:W40"/>
    <mergeCell ref="A72:AC72"/>
    <mergeCell ref="A71:AC71"/>
    <mergeCell ref="A75:AC75"/>
    <mergeCell ref="A141:V141"/>
    <mergeCell ref="A134:V134"/>
    <mergeCell ref="A2:AC2"/>
    <mergeCell ref="A9:C13"/>
    <mergeCell ref="A6:AC6"/>
    <mergeCell ref="D9:AC9"/>
    <mergeCell ref="D13:AC13"/>
    <mergeCell ref="E11:AC11"/>
    <mergeCell ref="D12:AC12"/>
    <mergeCell ref="A3:AC3"/>
    <mergeCell ref="A8:AC8"/>
    <mergeCell ref="A392:AC392"/>
    <mergeCell ref="Y388:AB388"/>
    <mergeCell ref="BK82:CK82"/>
    <mergeCell ref="A512:AC512"/>
    <mergeCell ref="A495:B495"/>
    <mergeCell ref="C495:AC495"/>
    <mergeCell ref="C509:AC509"/>
    <mergeCell ref="A509:B509"/>
    <mergeCell ref="A481:AC481"/>
    <mergeCell ref="A474:AC474"/>
    <mergeCell ref="Y482:AB482"/>
    <mergeCell ref="A345:AC345"/>
    <mergeCell ref="A354:B354"/>
    <mergeCell ref="A366:B366"/>
    <mergeCell ref="D294:AC294"/>
    <mergeCell ref="A292:C294"/>
    <mergeCell ref="A465:X465"/>
    <mergeCell ref="C488:X488"/>
    <mergeCell ref="A500:AC500"/>
    <mergeCell ref="A507:AC507"/>
    <mergeCell ref="Y504:AB504"/>
    <mergeCell ref="A136:V136"/>
    <mergeCell ref="W136:AC136"/>
    <mergeCell ref="A142:V142"/>
    <mergeCell ref="E545:Q545"/>
    <mergeCell ref="R545:AC545"/>
    <mergeCell ref="A546:D546"/>
    <mergeCell ref="E546:Q546"/>
    <mergeCell ref="R546:AC546"/>
    <mergeCell ref="A547:D547"/>
    <mergeCell ref="E547:Q547"/>
    <mergeCell ref="R547:AC547"/>
    <mergeCell ref="A548:D548"/>
    <mergeCell ref="E548:Q548"/>
    <mergeCell ref="R548:AC548"/>
    <mergeCell ref="A549:D549"/>
    <mergeCell ref="E549:Q549"/>
    <mergeCell ref="R549:AC549"/>
    <mergeCell ref="A550:D550"/>
    <mergeCell ref="E550:Q550"/>
    <mergeCell ref="R550:AC550"/>
    <mergeCell ref="A551:D551"/>
    <mergeCell ref="E551:Q551"/>
    <mergeCell ref="R551:AC551"/>
    <mergeCell ref="A553:AC553"/>
    <mergeCell ref="A555:AB555"/>
    <mergeCell ref="A556:AB556"/>
    <mergeCell ref="A558:C558"/>
    <mergeCell ref="D558:AC558"/>
    <mergeCell ref="A560:AC560"/>
    <mergeCell ref="A561:AC561"/>
    <mergeCell ref="A562:AC562"/>
    <mergeCell ref="A565:AB565"/>
    <mergeCell ref="A566:AB566"/>
    <mergeCell ref="A568:C568"/>
    <mergeCell ref="D568:AC568"/>
    <mergeCell ref="A564:AC564"/>
    <mergeCell ref="A570:AC570"/>
    <mergeCell ref="A571:AC571"/>
    <mergeCell ref="A575:C575"/>
    <mergeCell ref="D575:AB575"/>
    <mergeCell ref="A577:AC577"/>
    <mergeCell ref="A576:AC576"/>
    <mergeCell ref="A579:C579"/>
    <mergeCell ref="D579:AB579"/>
    <mergeCell ref="A580:AC580"/>
    <mergeCell ref="A581:AC581"/>
    <mergeCell ref="A573:AC573"/>
    <mergeCell ref="D583:AB583"/>
    <mergeCell ref="A583:C583"/>
    <mergeCell ref="A584:AC584"/>
    <mergeCell ref="A587:C587"/>
    <mergeCell ref="D587:AB587"/>
    <mergeCell ref="A588:AC588"/>
    <mergeCell ref="A592:AC592"/>
    <mergeCell ref="A594:C594"/>
    <mergeCell ref="D594:AB594"/>
    <mergeCell ref="A595:AC595"/>
    <mergeCell ref="A585:AC585"/>
    <mergeCell ref="A596:AC596"/>
    <mergeCell ref="A598:C598"/>
    <mergeCell ref="D598:AB598"/>
    <mergeCell ref="A589:AC589"/>
    <mergeCell ref="A599:AC599"/>
    <mergeCell ref="A600:AC600"/>
    <mergeCell ref="A602:C602"/>
    <mergeCell ref="D602:AB602"/>
    <mergeCell ref="A603:AC603"/>
    <mergeCell ref="A604:AC604"/>
    <mergeCell ref="A617:AB617"/>
    <mergeCell ref="A618:AB618"/>
    <mergeCell ref="A619:AB619"/>
    <mergeCell ref="A614:C614"/>
    <mergeCell ref="D614:AC614"/>
    <mergeCell ref="A611:AC611"/>
    <mergeCell ref="A607:AC607"/>
    <mergeCell ref="A608:AC608"/>
    <mergeCell ref="A610:C610"/>
    <mergeCell ref="D610:AB610"/>
    <mergeCell ref="A616:AC616"/>
    <mergeCell ref="A612:AC612"/>
    <mergeCell ref="A620:AB620"/>
    <mergeCell ref="A621:AB621"/>
    <mergeCell ref="A622:AB622"/>
    <mergeCell ref="A624:AC624"/>
    <mergeCell ref="A625:AB625"/>
    <mergeCell ref="A626:AB626"/>
    <mergeCell ref="A627:AB627"/>
    <mergeCell ref="A628:AB628"/>
    <mergeCell ref="A629:AB629"/>
    <mergeCell ref="A630:AB630"/>
    <mergeCell ref="A632:AC632"/>
    <mergeCell ref="A633:AB633"/>
    <mergeCell ref="A634:AB634"/>
    <mergeCell ref="A635:AB635"/>
    <mergeCell ref="A637:AC637"/>
    <mergeCell ref="A638:AC638"/>
    <mergeCell ref="A640:C640"/>
    <mergeCell ref="D640:AC640"/>
    <mergeCell ref="A642:AC642"/>
    <mergeCell ref="A643:AC643"/>
    <mergeCell ref="A645:AC645"/>
    <mergeCell ref="A646:AB646"/>
    <mergeCell ref="A647:AB647"/>
    <mergeCell ref="A649:C649"/>
    <mergeCell ref="D649:AC649"/>
    <mergeCell ref="A651:AC651"/>
    <mergeCell ref="A652:C652"/>
    <mergeCell ref="D652:AB652"/>
    <mergeCell ref="A653:AC653"/>
    <mergeCell ref="A654:AC654"/>
    <mergeCell ref="A656:C656"/>
    <mergeCell ref="D656:AB656"/>
    <mergeCell ref="A657:AC657"/>
    <mergeCell ref="A658:AC658"/>
    <mergeCell ref="A660:C660"/>
    <mergeCell ref="D660:AB660"/>
    <mergeCell ref="A661:AC661"/>
    <mergeCell ref="A662:AC662"/>
    <mergeCell ref="A663:AC663"/>
    <mergeCell ref="A665:C665"/>
    <mergeCell ref="D665:AC665"/>
    <mergeCell ref="A667:C667"/>
    <mergeCell ref="D667:AB667"/>
    <mergeCell ref="A677:AC677"/>
    <mergeCell ref="A679:C679"/>
    <mergeCell ref="D679:AB679"/>
    <mergeCell ref="A680:AC680"/>
    <mergeCell ref="A681:AC681"/>
    <mergeCell ref="A684:C684"/>
    <mergeCell ref="D684:AC684"/>
    <mergeCell ref="A668:AC668"/>
    <mergeCell ref="A669:AC669"/>
    <mergeCell ref="A671:C671"/>
    <mergeCell ref="D671:AB671"/>
    <mergeCell ref="A672:AC672"/>
    <mergeCell ref="A673:AC673"/>
    <mergeCell ref="A675:C675"/>
    <mergeCell ref="D675:AB675"/>
    <mergeCell ref="A676:AC676"/>
  </mergeCells>
  <conditionalFormatting sqref="A524:AC524">
    <cfRule type="cellIs" dxfId="77" priority="57" operator="notEqual">
      <formula>""</formula>
    </cfRule>
  </conditionalFormatting>
  <conditionalFormatting sqref="D163">
    <cfRule type="expression" dxfId="76" priority="51">
      <formula>$AD$416=2</formula>
    </cfRule>
    <cfRule type="expression" dxfId="75" priority="52">
      <formula>"$AD$581=2"</formula>
    </cfRule>
  </conditionalFormatting>
  <conditionalFormatting sqref="AB51:AC51">
    <cfRule type="expression" dxfId="74" priority="45">
      <formula>$AG$51&lt;&gt;""</formula>
    </cfRule>
  </conditionalFormatting>
  <conditionalFormatting sqref="AB49:AC49">
    <cfRule type="expression" dxfId="73" priority="44">
      <formula>$AG$49&lt;&gt;""</formula>
    </cfRule>
  </conditionalFormatting>
  <conditionalFormatting sqref="AB50:AC50">
    <cfRule type="expression" dxfId="72" priority="43">
      <formula>$AG$50&lt;&gt;""</formula>
    </cfRule>
  </conditionalFormatting>
  <conditionalFormatting sqref="AB52:AC52">
    <cfRule type="expression" dxfId="71" priority="42">
      <formula>$AG$52&lt;&gt;""</formula>
    </cfRule>
  </conditionalFormatting>
  <conditionalFormatting sqref="AB53:AC53">
    <cfRule type="expression" dxfId="70" priority="41">
      <formula>$AG$53&lt;&gt;""</formula>
    </cfRule>
  </conditionalFormatting>
  <conditionalFormatting sqref="AB54:AC54">
    <cfRule type="expression" dxfId="69" priority="40">
      <formula>$AG$54&lt;&gt;""</formula>
    </cfRule>
  </conditionalFormatting>
  <conditionalFormatting sqref="AB55:AC55">
    <cfRule type="expression" dxfId="68" priority="39">
      <formula>$AG$55&lt;&gt;""</formula>
    </cfRule>
  </conditionalFormatting>
  <conditionalFormatting sqref="AB56:AC56">
    <cfRule type="expression" dxfId="67" priority="38">
      <formula>$AG$56&lt;&gt;""</formula>
    </cfRule>
  </conditionalFormatting>
  <conditionalFormatting sqref="AB57:AC57">
    <cfRule type="expression" dxfId="66" priority="37">
      <formula>$AG$57&lt;&gt;""</formula>
    </cfRule>
  </conditionalFormatting>
  <conditionalFormatting sqref="AB58:AC58">
    <cfRule type="expression" dxfId="65" priority="35">
      <formula>$AG$44</formula>
    </cfRule>
    <cfRule type="expression" dxfId="64" priority="36">
      <formula>$AG$58&lt;&gt;""</formula>
    </cfRule>
  </conditionalFormatting>
  <conditionalFormatting sqref="AB59:AC59">
    <cfRule type="expression" dxfId="63" priority="34">
      <formula>$AG$59&lt;&gt;""</formula>
    </cfRule>
  </conditionalFormatting>
  <conditionalFormatting sqref="AB62:AC62">
    <cfRule type="expression" dxfId="62" priority="31">
      <formula>$AG$62&lt;&gt;""</formula>
    </cfRule>
  </conditionalFormatting>
  <conditionalFormatting sqref="AB63:AC63">
    <cfRule type="expression" dxfId="61" priority="30">
      <formula>$AG$63&lt;&gt;""</formula>
    </cfRule>
  </conditionalFormatting>
  <conditionalFormatting sqref="AB64:AC64">
    <cfRule type="expression" dxfId="60" priority="29">
      <formula>$AG$64&lt;&gt;""</formula>
    </cfRule>
  </conditionalFormatting>
  <conditionalFormatting sqref="AB65:AC65">
    <cfRule type="expression" dxfId="59" priority="28">
      <formula>$AG$65&lt;&gt;""</formula>
    </cfRule>
  </conditionalFormatting>
  <conditionalFormatting sqref="AB66:AC66">
    <cfRule type="expression" dxfId="58" priority="27">
      <formula>$AG$66&lt;&gt;""</formula>
    </cfRule>
  </conditionalFormatting>
  <conditionalFormatting sqref="AB69:AC69">
    <cfRule type="expression" dxfId="57" priority="26">
      <formula>$AG$69&lt;&gt;""</formula>
    </cfRule>
  </conditionalFormatting>
  <conditionalFormatting sqref="AB61:AC61">
    <cfRule type="expression" dxfId="56" priority="25">
      <formula>$AG$61&lt;&gt;""</formula>
    </cfRule>
  </conditionalFormatting>
  <conditionalFormatting sqref="AB60:AC60">
    <cfRule type="expression" dxfId="55" priority="24">
      <formula>$AG$60&lt;&gt;""</formula>
    </cfRule>
  </conditionalFormatting>
  <conditionalFormatting sqref="A70">
    <cfRule type="expression" dxfId="54" priority="23">
      <formula>$AH$48&lt;&gt;""</formula>
    </cfRule>
  </conditionalFormatting>
  <conditionalFormatting sqref="AB48:AC48">
    <cfRule type="expression" dxfId="53" priority="22">
      <formula>$AG$48&lt;&gt;""</formula>
    </cfRule>
  </conditionalFormatting>
  <conditionalFormatting sqref="A119:AC119 A104:AC108 A130:AC131">
    <cfRule type="expression" dxfId="52" priority="21">
      <formula>$AD$79=1</formula>
    </cfRule>
  </conditionalFormatting>
  <conditionalFormatting sqref="B109:Z109">
    <cfRule type="expression" dxfId="51" priority="9">
      <formula>$AD$79=1</formula>
    </cfRule>
  </conditionalFormatting>
  <conditionalFormatting sqref="A97:AC98">
    <cfRule type="expression" dxfId="50" priority="8">
      <formula>$AD$79=1</formula>
    </cfRule>
  </conditionalFormatting>
  <conditionalFormatting sqref="A161 D161:AC161">
    <cfRule type="expression" dxfId="49" priority="81">
      <formula>#REF!=2</formula>
    </cfRule>
    <cfRule type="expression" dxfId="48" priority="82">
      <formula>"$AD$581=2"</formula>
    </cfRule>
  </conditionalFormatting>
  <conditionalFormatting sqref="D162:AC162">
    <cfRule type="expression" dxfId="47" priority="85">
      <formula>#REF!=2</formula>
    </cfRule>
    <cfRule type="expression" dxfId="46" priority="86">
      <formula>"$AD$581=2"</formula>
    </cfRule>
  </conditionalFormatting>
  <conditionalFormatting sqref="A558:AC558">
    <cfRule type="expression" dxfId="45" priority="6">
      <formula>$AD$555=2</formula>
    </cfRule>
    <cfRule type="expression" dxfId="44" priority="7">
      <formula>"$AD$581=2"</formula>
    </cfRule>
  </conditionalFormatting>
  <conditionalFormatting sqref="A568:AC568">
    <cfRule type="expression" dxfId="43" priority="5">
      <formula>$AD$565=2</formula>
    </cfRule>
  </conditionalFormatting>
  <conditionalFormatting sqref="A649:AC649">
    <cfRule type="expression" dxfId="42" priority="4">
      <formula>$AD$646=2</formula>
    </cfRule>
  </conditionalFormatting>
  <conditionalFormatting sqref="AB67:AC67">
    <cfRule type="expression" dxfId="41" priority="2">
      <formula>$AG$67&lt;&gt;""</formula>
    </cfRule>
  </conditionalFormatting>
  <conditionalFormatting sqref="AB68:AC68">
    <cfRule type="expression" dxfId="40" priority="1">
      <formula>$AG$68&lt;&gt;""</formula>
    </cfRule>
  </conditionalFormatting>
  <hyperlinks>
    <hyperlink ref="C486" r:id="rId1" display="http://www.emas.de/"/>
    <hyperlink ref="A75:AC75" r:id="rId2" display="https://2021-27.efre-bw.de/wp-content/uploads/5422_MinBw_Innovationsstrategie_2020_WEB.pdf"/>
    <hyperlink ref="C321:AC321" location="'Ergänzende Informationen'!A24" display="Ergänzende Informationen zu 1. Schutzgut Wasser"/>
    <hyperlink ref="C340:AC340" location="'Ergänzende Informationen'!A26" display="'Ergänzende Informationen'!A26"/>
    <hyperlink ref="C354:AC354" location="'Ergänzende Informationen'!A30" display="Ergänzende Informationen zu 3. Schutzgut Luft"/>
    <hyperlink ref="C366:AC366" location="'Ergänzende Informationen'!A32" display="Ergänzende Informationen zu 4. Biologische Vielfalt, Fauna und Flora"/>
    <hyperlink ref="C394:AC394" location="'Ergänzende Informationen'!A34" display="Ergänzende Informationen zu 5. Energieerzeugung und Energieverbrauch"/>
    <hyperlink ref="C431:AC431" location="'Ergänzende Informationen'!A36" display="Ergänzende Informationen zu 6. Materialeinsatz"/>
    <hyperlink ref="C459:AC459" location="'Ergänzende Informationen'!A40" display="Ergänzende Informationen zu 7. Veränderungen des Transportaufkommens und der Transportarten"/>
    <hyperlink ref="C476:AC476" location="'Ergänzende Informationen'!A45" display="Ergänzende Informationen zu 8. Aufbau und Weitergabe umweltrelevanten Wissens"/>
    <hyperlink ref="C495:AC495" location="'Ergänzende Informationen'!A46" display="Ergänzende Informationen zu 9. Umweltfreundliche Beschaffung"/>
    <hyperlink ref="C509:AC509" location="'Ergänzende Informationen'!A49" display="Ergänzende Informationen zu 10. Umweltwirkungen von angestoßenen Investitionen und von angestoßenem Konsum"/>
    <hyperlink ref="C528:AC528" location="'Ergänzende Informationen'!A52" display="Ergänzende Informationen zu 11. Indirekte Wirkungen auf Schutzgüter"/>
    <hyperlink ref="D665:AC665" location="'Ergänzende Informationen'!A57" display="'Ergänzende Informationen'!A57"/>
    <hyperlink ref="D533:AC533" r:id="rId3" display="Gemäß der Charta der Grundrechte der Europäischen Union "/>
    <hyperlink ref="A74" r:id="rId4" location="_x000a_" display="https://2021-27.efre-bw.de/wp-content/uploads/20211014_Entwurf-OP-2021-2027.pdf#_x000a_"/>
    <hyperlink ref="A74:AC74" r:id="rId5" display="https://2021-27.efre-bw.de/operationelles-programm/"/>
  </hyperlinks>
  <pageMargins left="0.31496062992125984" right="0.31496062992125984" top="0.19685039370078741" bottom="0.39370078740157483" header="0" footer="0.19685039370078741"/>
  <pageSetup paperSize="9" scale="97" fitToHeight="0" orientation="portrait" r:id="rId6"/>
  <headerFooter differentFirst="1">
    <oddFooter>&amp;C&amp;P</oddFooter>
    <firstFooter>&amp;LFormularstand: 14.04.2022&amp;C&amp;P</firstFooter>
  </headerFooter>
  <rowBreaks count="21" manualBreakCount="21">
    <brk id="26" max="28" man="1"/>
    <brk id="75" max="28" man="1"/>
    <brk id="93" max="28" man="1"/>
    <brk id="159" max="28" man="1"/>
    <brk id="288" max="28" man="1"/>
    <brk id="295" max="28" man="1"/>
    <brk id="322" max="28" man="1"/>
    <brk id="341" max="28" man="1"/>
    <brk id="355" max="28" man="1"/>
    <brk id="367" max="28" man="1"/>
    <brk id="395" max="28" man="1"/>
    <brk id="432" max="28" man="1"/>
    <brk id="460" max="28" man="1"/>
    <brk id="477" max="28" man="1"/>
    <brk id="496" max="28" man="1"/>
    <brk id="510" max="28" man="1"/>
    <brk id="529" max="28" man="1"/>
    <brk id="538" max="28" man="1"/>
    <brk id="612" max="28" man="1"/>
    <brk id="641" max="28" man="1"/>
    <brk id="665" max="28" man="1"/>
  </rowBreaks>
  <colBreaks count="1" manualBreakCount="1">
    <brk id="37" max="1048575" man="1"/>
  </colBreaks>
  <ignoredErrors>
    <ignoredError sqref="A54:A60 A48:A53 AA333" numberStoredAsText="1"/>
  </ignoredErrors>
  <drawing r:id="rId7"/>
  <legacyDrawing r:id="rId8"/>
  <mc:AlternateContent xmlns:mc="http://schemas.openxmlformats.org/markup-compatibility/2006">
    <mc:Choice Requires="x14">
      <controls>
        <mc:AlternateContent xmlns:mc="http://schemas.openxmlformats.org/markup-compatibility/2006">
          <mc:Choice Requires="x14">
            <control shapeId="1333" r:id="rId9" name="Option Button 309">
              <controlPr defaultSize="0" autoFill="0" autoLine="0" autoPict="0">
                <anchor moveWithCells="1">
                  <from>
                    <xdr:col>28</xdr:col>
                    <xdr:colOff>0</xdr:colOff>
                    <xdr:row>301</xdr:row>
                    <xdr:rowOff>9525</xdr:rowOff>
                  </from>
                  <to>
                    <xdr:col>47</xdr:col>
                    <xdr:colOff>9525</xdr:colOff>
                    <xdr:row>302</xdr:row>
                    <xdr:rowOff>0</xdr:rowOff>
                  </to>
                </anchor>
              </controlPr>
            </control>
          </mc:Choice>
        </mc:AlternateContent>
        <mc:AlternateContent xmlns:mc="http://schemas.openxmlformats.org/markup-compatibility/2006">
          <mc:Choice Requires="x14">
            <control shapeId="1334" r:id="rId10" name="Option Button 310">
              <controlPr defaultSize="0" autoFill="0" autoLine="0" autoPict="0">
                <anchor moveWithCells="1">
                  <from>
                    <xdr:col>28</xdr:col>
                    <xdr:colOff>0</xdr:colOff>
                    <xdr:row>302</xdr:row>
                    <xdr:rowOff>9525</xdr:rowOff>
                  </from>
                  <to>
                    <xdr:col>47</xdr:col>
                    <xdr:colOff>9525</xdr:colOff>
                    <xdr:row>303</xdr:row>
                    <xdr:rowOff>0</xdr:rowOff>
                  </to>
                </anchor>
              </controlPr>
            </control>
          </mc:Choice>
        </mc:AlternateContent>
        <mc:AlternateContent xmlns:mc="http://schemas.openxmlformats.org/markup-compatibility/2006">
          <mc:Choice Requires="x14">
            <control shapeId="1335" r:id="rId11" name="Option Button 311">
              <controlPr defaultSize="0" autoFill="0" autoLine="0" autoPict="0">
                <anchor moveWithCells="1">
                  <from>
                    <xdr:col>28</xdr:col>
                    <xdr:colOff>0</xdr:colOff>
                    <xdr:row>303</xdr:row>
                    <xdr:rowOff>9525</xdr:rowOff>
                  </from>
                  <to>
                    <xdr:col>47</xdr:col>
                    <xdr:colOff>9525</xdr:colOff>
                    <xdr:row>304</xdr:row>
                    <xdr:rowOff>0</xdr:rowOff>
                  </to>
                </anchor>
              </controlPr>
            </control>
          </mc:Choice>
        </mc:AlternateContent>
        <mc:AlternateContent xmlns:mc="http://schemas.openxmlformats.org/markup-compatibility/2006">
          <mc:Choice Requires="x14">
            <control shapeId="1336" r:id="rId12" name="Option Button 312">
              <controlPr defaultSize="0" autoFill="0" autoLine="0" autoPict="0">
                <anchor moveWithCells="1">
                  <from>
                    <xdr:col>28</xdr:col>
                    <xdr:colOff>9525</xdr:colOff>
                    <xdr:row>304</xdr:row>
                    <xdr:rowOff>9525</xdr:rowOff>
                  </from>
                  <to>
                    <xdr:col>47</xdr:col>
                    <xdr:colOff>9525</xdr:colOff>
                    <xdr:row>304</xdr:row>
                    <xdr:rowOff>390525</xdr:rowOff>
                  </to>
                </anchor>
              </controlPr>
            </control>
          </mc:Choice>
        </mc:AlternateContent>
        <mc:AlternateContent xmlns:mc="http://schemas.openxmlformats.org/markup-compatibility/2006">
          <mc:Choice Requires="x14">
            <control shapeId="1337" r:id="rId13" name="Option Button 313">
              <controlPr defaultSize="0" autoFill="0" autoLine="0" autoPict="0">
                <anchor moveWithCells="1">
                  <from>
                    <xdr:col>28</xdr:col>
                    <xdr:colOff>0</xdr:colOff>
                    <xdr:row>312</xdr:row>
                    <xdr:rowOff>9525</xdr:rowOff>
                  </from>
                  <to>
                    <xdr:col>47</xdr:col>
                    <xdr:colOff>9525</xdr:colOff>
                    <xdr:row>313</xdr:row>
                    <xdr:rowOff>0</xdr:rowOff>
                  </to>
                </anchor>
              </controlPr>
            </control>
          </mc:Choice>
        </mc:AlternateContent>
        <mc:AlternateContent xmlns:mc="http://schemas.openxmlformats.org/markup-compatibility/2006">
          <mc:Choice Requires="x14">
            <control shapeId="1338" r:id="rId14" name="Option Button 314">
              <controlPr defaultSize="0" autoFill="0" autoLine="0" autoPict="0">
                <anchor moveWithCells="1">
                  <from>
                    <xdr:col>28</xdr:col>
                    <xdr:colOff>0</xdr:colOff>
                    <xdr:row>313</xdr:row>
                    <xdr:rowOff>9525</xdr:rowOff>
                  </from>
                  <to>
                    <xdr:col>47</xdr:col>
                    <xdr:colOff>9525</xdr:colOff>
                    <xdr:row>314</xdr:row>
                    <xdr:rowOff>0</xdr:rowOff>
                  </to>
                </anchor>
              </controlPr>
            </control>
          </mc:Choice>
        </mc:AlternateContent>
        <mc:AlternateContent xmlns:mc="http://schemas.openxmlformats.org/markup-compatibility/2006">
          <mc:Choice Requires="x14">
            <control shapeId="1339" r:id="rId15" name="Option Button 315">
              <controlPr defaultSize="0" autoFill="0" autoLine="0" autoPict="0">
                <anchor moveWithCells="1">
                  <from>
                    <xdr:col>28</xdr:col>
                    <xdr:colOff>0</xdr:colOff>
                    <xdr:row>314</xdr:row>
                    <xdr:rowOff>9525</xdr:rowOff>
                  </from>
                  <to>
                    <xdr:col>47</xdr:col>
                    <xdr:colOff>9525</xdr:colOff>
                    <xdr:row>315</xdr:row>
                    <xdr:rowOff>0</xdr:rowOff>
                  </to>
                </anchor>
              </controlPr>
            </control>
          </mc:Choice>
        </mc:AlternateContent>
        <mc:AlternateContent xmlns:mc="http://schemas.openxmlformats.org/markup-compatibility/2006">
          <mc:Choice Requires="x14">
            <control shapeId="1340" r:id="rId16" name="Option Button 316">
              <controlPr defaultSize="0" autoFill="0" autoLine="0" autoPict="0">
                <anchor moveWithCells="1">
                  <from>
                    <xdr:col>28</xdr:col>
                    <xdr:colOff>0</xdr:colOff>
                    <xdr:row>315</xdr:row>
                    <xdr:rowOff>9525</xdr:rowOff>
                  </from>
                  <to>
                    <xdr:col>47</xdr:col>
                    <xdr:colOff>9525</xdr:colOff>
                    <xdr:row>316</xdr:row>
                    <xdr:rowOff>0</xdr:rowOff>
                  </to>
                </anchor>
              </controlPr>
            </control>
          </mc:Choice>
        </mc:AlternateContent>
        <mc:AlternateContent xmlns:mc="http://schemas.openxmlformats.org/markup-compatibility/2006">
          <mc:Choice Requires="x14">
            <control shapeId="1341" r:id="rId17" name="Option Button 317">
              <controlPr defaultSize="0" autoFill="0" autoLine="0" autoPict="0">
                <anchor moveWithCells="1">
                  <from>
                    <xdr:col>28</xdr:col>
                    <xdr:colOff>0</xdr:colOff>
                    <xdr:row>345</xdr:row>
                    <xdr:rowOff>9525</xdr:rowOff>
                  </from>
                  <to>
                    <xdr:col>47</xdr:col>
                    <xdr:colOff>9525</xdr:colOff>
                    <xdr:row>346</xdr:row>
                    <xdr:rowOff>0</xdr:rowOff>
                  </to>
                </anchor>
              </controlPr>
            </control>
          </mc:Choice>
        </mc:AlternateContent>
        <mc:AlternateContent xmlns:mc="http://schemas.openxmlformats.org/markup-compatibility/2006">
          <mc:Choice Requires="x14">
            <control shapeId="1342" r:id="rId18" name="Option Button 318">
              <controlPr defaultSize="0" autoFill="0" autoLine="0" autoPict="0">
                <anchor moveWithCells="1">
                  <from>
                    <xdr:col>28</xdr:col>
                    <xdr:colOff>0</xdr:colOff>
                    <xdr:row>346</xdr:row>
                    <xdr:rowOff>9525</xdr:rowOff>
                  </from>
                  <to>
                    <xdr:col>47</xdr:col>
                    <xdr:colOff>9525</xdr:colOff>
                    <xdr:row>347</xdr:row>
                    <xdr:rowOff>0</xdr:rowOff>
                  </to>
                </anchor>
              </controlPr>
            </control>
          </mc:Choice>
        </mc:AlternateContent>
        <mc:AlternateContent xmlns:mc="http://schemas.openxmlformats.org/markup-compatibility/2006">
          <mc:Choice Requires="x14">
            <control shapeId="1343" r:id="rId19" name="Option Button 319">
              <controlPr defaultSize="0" autoFill="0" autoLine="0" autoPict="0">
                <anchor moveWithCells="1">
                  <from>
                    <xdr:col>28</xdr:col>
                    <xdr:colOff>0</xdr:colOff>
                    <xdr:row>347</xdr:row>
                    <xdr:rowOff>9525</xdr:rowOff>
                  </from>
                  <to>
                    <xdr:col>47</xdr:col>
                    <xdr:colOff>9525</xdr:colOff>
                    <xdr:row>348</xdr:row>
                    <xdr:rowOff>0</xdr:rowOff>
                  </to>
                </anchor>
              </controlPr>
            </control>
          </mc:Choice>
        </mc:AlternateContent>
        <mc:AlternateContent xmlns:mc="http://schemas.openxmlformats.org/markup-compatibility/2006">
          <mc:Choice Requires="x14">
            <control shapeId="1344" r:id="rId20" name="Option Button 320">
              <controlPr defaultSize="0" autoFill="0" autoLine="0" autoPict="0">
                <anchor moveWithCells="1">
                  <from>
                    <xdr:col>28</xdr:col>
                    <xdr:colOff>0</xdr:colOff>
                    <xdr:row>348</xdr:row>
                    <xdr:rowOff>9525</xdr:rowOff>
                  </from>
                  <to>
                    <xdr:col>47</xdr:col>
                    <xdr:colOff>9525</xdr:colOff>
                    <xdr:row>349</xdr:row>
                    <xdr:rowOff>0</xdr:rowOff>
                  </to>
                </anchor>
              </controlPr>
            </control>
          </mc:Choice>
        </mc:AlternateContent>
        <mc:AlternateContent xmlns:mc="http://schemas.openxmlformats.org/markup-compatibility/2006">
          <mc:Choice Requires="x14">
            <control shapeId="1345" r:id="rId21" name="Option Button 321">
              <controlPr defaultSize="0" autoFill="0" autoLine="0" autoPict="0">
                <anchor moveWithCells="1">
                  <from>
                    <xdr:col>28</xdr:col>
                    <xdr:colOff>0</xdr:colOff>
                    <xdr:row>359</xdr:row>
                    <xdr:rowOff>9525</xdr:rowOff>
                  </from>
                  <to>
                    <xdr:col>47</xdr:col>
                    <xdr:colOff>9525</xdr:colOff>
                    <xdr:row>359</xdr:row>
                    <xdr:rowOff>390525</xdr:rowOff>
                  </to>
                </anchor>
              </controlPr>
            </control>
          </mc:Choice>
        </mc:AlternateContent>
        <mc:AlternateContent xmlns:mc="http://schemas.openxmlformats.org/markup-compatibility/2006">
          <mc:Choice Requires="x14">
            <control shapeId="1346" r:id="rId22" name="Option Button 322">
              <controlPr defaultSize="0" autoFill="0" autoLine="0" autoPict="0">
                <anchor moveWithCells="1">
                  <from>
                    <xdr:col>28</xdr:col>
                    <xdr:colOff>0</xdr:colOff>
                    <xdr:row>360</xdr:row>
                    <xdr:rowOff>0</xdr:rowOff>
                  </from>
                  <to>
                    <xdr:col>47</xdr:col>
                    <xdr:colOff>9525</xdr:colOff>
                    <xdr:row>361</xdr:row>
                    <xdr:rowOff>0</xdr:rowOff>
                  </to>
                </anchor>
              </controlPr>
            </control>
          </mc:Choice>
        </mc:AlternateContent>
        <mc:AlternateContent xmlns:mc="http://schemas.openxmlformats.org/markup-compatibility/2006">
          <mc:Choice Requires="x14">
            <control shapeId="1347" r:id="rId23" name="Option Button 323">
              <controlPr defaultSize="0" autoFill="0" autoLine="0" autoPict="0">
                <anchor moveWithCells="1">
                  <from>
                    <xdr:col>28</xdr:col>
                    <xdr:colOff>0</xdr:colOff>
                    <xdr:row>373</xdr:row>
                    <xdr:rowOff>9525</xdr:rowOff>
                  </from>
                  <to>
                    <xdr:col>47</xdr:col>
                    <xdr:colOff>9525</xdr:colOff>
                    <xdr:row>374</xdr:row>
                    <xdr:rowOff>0</xdr:rowOff>
                  </to>
                </anchor>
              </controlPr>
            </control>
          </mc:Choice>
        </mc:AlternateContent>
        <mc:AlternateContent xmlns:mc="http://schemas.openxmlformats.org/markup-compatibility/2006">
          <mc:Choice Requires="x14">
            <control shapeId="1349" r:id="rId24" name="Option Button 325">
              <controlPr defaultSize="0" autoFill="0" autoLine="0" autoPict="0">
                <anchor moveWithCells="1">
                  <from>
                    <xdr:col>28</xdr:col>
                    <xdr:colOff>0</xdr:colOff>
                    <xdr:row>385</xdr:row>
                    <xdr:rowOff>9525</xdr:rowOff>
                  </from>
                  <to>
                    <xdr:col>47</xdr:col>
                    <xdr:colOff>9525</xdr:colOff>
                    <xdr:row>386</xdr:row>
                    <xdr:rowOff>0</xdr:rowOff>
                  </to>
                </anchor>
              </controlPr>
            </control>
          </mc:Choice>
        </mc:AlternateContent>
        <mc:AlternateContent xmlns:mc="http://schemas.openxmlformats.org/markup-compatibility/2006">
          <mc:Choice Requires="x14">
            <control shapeId="1350" r:id="rId25" name="Option Button 326">
              <controlPr defaultSize="0" autoFill="0" autoLine="0" autoPict="0">
                <anchor moveWithCells="1">
                  <from>
                    <xdr:col>28</xdr:col>
                    <xdr:colOff>0</xdr:colOff>
                    <xdr:row>386</xdr:row>
                    <xdr:rowOff>9525</xdr:rowOff>
                  </from>
                  <to>
                    <xdr:col>47</xdr:col>
                    <xdr:colOff>9525</xdr:colOff>
                    <xdr:row>387</xdr:row>
                    <xdr:rowOff>0</xdr:rowOff>
                  </to>
                </anchor>
              </controlPr>
            </control>
          </mc:Choice>
        </mc:AlternateContent>
        <mc:AlternateContent xmlns:mc="http://schemas.openxmlformats.org/markup-compatibility/2006">
          <mc:Choice Requires="x14">
            <control shapeId="1351" r:id="rId26" name="Option Button 327">
              <controlPr defaultSize="0" autoFill="0" autoLine="0" autoPict="0">
                <anchor moveWithCells="1">
                  <from>
                    <xdr:col>28</xdr:col>
                    <xdr:colOff>0</xdr:colOff>
                    <xdr:row>387</xdr:row>
                    <xdr:rowOff>9525</xdr:rowOff>
                  </from>
                  <to>
                    <xdr:col>47</xdr:col>
                    <xdr:colOff>9525</xdr:colOff>
                    <xdr:row>388</xdr:row>
                    <xdr:rowOff>0</xdr:rowOff>
                  </to>
                </anchor>
              </controlPr>
            </control>
          </mc:Choice>
        </mc:AlternateContent>
        <mc:AlternateContent xmlns:mc="http://schemas.openxmlformats.org/markup-compatibility/2006">
          <mc:Choice Requires="x14">
            <control shapeId="1352" r:id="rId27" name="Option Button 328">
              <controlPr defaultSize="0" autoFill="0" autoLine="0" autoPict="0">
                <anchor moveWithCells="1">
                  <from>
                    <xdr:col>28</xdr:col>
                    <xdr:colOff>0</xdr:colOff>
                    <xdr:row>388</xdr:row>
                    <xdr:rowOff>9525</xdr:rowOff>
                  </from>
                  <to>
                    <xdr:col>47</xdr:col>
                    <xdr:colOff>9525</xdr:colOff>
                    <xdr:row>389</xdr:row>
                    <xdr:rowOff>0</xdr:rowOff>
                  </to>
                </anchor>
              </controlPr>
            </control>
          </mc:Choice>
        </mc:AlternateContent>
        <mc:AlternateContent xmlns:mc="http://schemas.openxmlformats.org/markup-compatibility/2006">
          <mc:Choice Requires="x14">
            <control shapeId="1353" r:id="rId28" name="Option Button 329">
              <controlPr defaultSize="0" autoFill="0" autoLine="0" autoPict="0">
                <anchor moveWithCells="1">
                  <from>
                    <xdr:col>28</xdr:col>
                    <xdr:colOff>0</xdr:colOff>
                    <xdr:row>400</xdr:row>
                    <xdr:rowOff>9525</xdr:rowOff>
                  </from>
                  <to>
                    <xdr:col>47</xdr:col>
                    <xdr:colOff>9525</xdr:colOff>
                    <xdr:row>401</xdr:row>
                    <xdr:rowOff>0</xdr:rowOff>
                  </to>
                </anchor>
              </controlPr>
            </control>
          </mc:Choice>
        </mc:AlternateContent>
        <mc:AlternateContent xmlns:mc="http://schemas.openxmlformats.org/markup-compatibility/2006">
          <mc:Choice Requires="x14">
            <control shapeId="1354" r:id="rId29" name="Option Button 330">
              <controlPr defaultSize="0" autoFill="0" autoLine="0" autoPict="0">
                <anchor moveWithCells="1">
                  <from>
                    <xdr:col>28</xdr:col>
                    <xdr:colOff>0</xdr:colOff>
                    <xdr:row>401</xdr:row>
                    <xdr:rowOff>9525</xdr:rowOff>
                  </from>
                  <to>
                    <xdr:col>47</xdr:col>
                    <xdr:colOff>9525</xdr:colOff>
                    <xdr:row>402</xdr:row>
                    <xdr:rowOff>0</xdr:rowOff>
                  </to>
                </anchor>
              </controlPr>
            </control>
          </mc:Choice>
        </mc:AlternateContent>
        <mc:AlternateContent xmlns:mc="http://schemas.openxmlformats.org/markup-compatibility/2006">
          <mc:Choice Requires="x14">
            <control shapeId="1355" r:id="rId30" name="Option Button 331">
              <controlPr defaultSize="0" autoFill="0" autoLine="0" autoPict="0">
                <anchor moveWithCells="1">
                  <from>
                    <xdr:col>28</xdr:col>
                    <xdr:colOff>0</xdr:colOff>
                    <xdr:row>411</xdr:row>
                    <xdr:rowOff>9525</xdr:rowOff>
                  </from>
                  <to>
                    <xdr:col>47</xdr:col>
                    <xdr:colOff>9525</xdr:colOff>
                    <xdr:row>412</xdr:row>
                    <xdr:rowOff>19050</xdr:rowOff>
                  </to>
                </anchor>
              </controlPr>
            </control>
          </mc:Choice>
        </mc:AlternateContent>
        <mc:AlternateContent xmlns:mc="http://schemas.openxmlformats.org/markup-compatibility/2006">
          <mc:Choice Requires="x14">
            <control shapeId="1356" r:id="rId31" name="Option Button 332">
              <controlPr defaultSize="0" autoFill="0" autoLine="0" autoPict="0">
                <anchor moveWithCells="1">
                  <from>
                    <xdr:col>28</xdr:col>
                    <xdr:colOff>0</xdr:colOff>
                    <xdr:row>412</xdr:row>
                    <xdr:rowOff>9525</xdr:rowOff>
                  </from>
                  <to>
                    <xdr:col>47</xdr:col>
                    <xdr:colOff>9525</xdr:colOff>
                    <xdr:row>413</xdr:row>
                    <xdr:rowOff>0</xdr:rowOff>
                  </to>
                </anchor>
              </controlPr>
            </control>
          </mc:Choice>
        </mc:AlternateContent>
        <mc:AlternateContent xmlns:mc="http://schemas.openxmlformats.org/markup-compatibility/2006">
          <mc:Choice Requires="x14">
            <control shapeId="1357" r:id="rId32" name="Option Button 333">
              <controlPr defaultSize="0" autoFill="0" autoLine="0" autoPict="0">
                <anchor moveWithCells="1">
                  <from>
                    <xdr:col>28</xdr:col>
                    <xdr:colOff>0</xdr:colOff>
                    <xdr:row>413</xdr:row>
                    <xdr:rowOff>9525</xdr:rowOff>
                  </from>
                  <to>
                    <xdr:col>47</xdr:col>
                    <xdr:colOff>9525</xdr:colOff>
                    <xdr:row>414</xdr:row>
                    <xdr:rowOff>0</xdr:rowOff>
                  </to>
                </anchor>
              </controlPr>
            </control>
          </mc:Choice>
        </mc:AlternateContent>
        <mc:AlternateContent xmlns:mc="http://schemas.openxmlformats.org/markup-compatibility/2006">
          <mc:Choice Requires="x14">
            <control shapeId="1358" r:id="rId33" name="Option Button 334">
              <controlPr defaultSize="0" autoFill="0" autoLine="0" autoPict="0">
                <anchor moveWithCells="1">
                  <from>
                    <xdr:col>28</xdr:col>
                    <xdr:colOff>0</xdr:colOff>
                    <xdr:row>414</xdr:row>
                    <xdr:rowOff>9525</xdr:rowOff>
                  </from>
                  <to>
                    <xdr:col>47</xdr:col>
                    <xdr:colOff>9525</xdr:colOff>
                    <xdr:row>415</xdr:row>
                    <xdr:rowOff>0</xdr:rowOff>
                  </to>
                </anchor>
              </controlPr>
            </control>
          </mc:Choice>
        </mc:AlternateContent>
        <mc:AlternateContent xmlns:mc="http://schemas.openxmlformats.org/markup-compatibility/2006">
          <mc:Choice Requires="x14">
            <control shapeId="1362" r:id="rId34" name="Option Button 338">
              <controlPr defaultSize="0" autoFill="0" autoLine="0" autoPict="0">
                <anchor moveWithCells="1">
                  <from>
                    <xdr:col>28</xdr:col>
                    <xdr:colOff>0</xdr:colOff>
                    <xdr:row>440</xdr:row>
                    <xdr:rowOff>9525</xdr:rowOff>
                  </from>
                  <to>
                    <xdr:col>47</xdr:col>
                    <xdr:colOff>9525</xdr:colOff>
                    <xdr:row>441</xdr:row>
                    <xdr:rowOff>0</xdr:rowOff>
                  </to>
                </anchor>
              </controlPr>
            </control>
          </mc:Choice>
        </mc:AlternateContent>
        <mc:AlternateContent xmlns:mc="http://schemas.openxmlformats.org/markup-compatibility/2006">
          <mc:Choice Requires="x14">
            <control shapeId="1363" r:id="rId35" name="Option Button 339">
              <controlPr defaultSize="0" autoFill="0" autoLine="0" autoPict="0">
                <anchor moveWithCells="1">
                  <from>
                    <xdr:col>28</xdr:col>
                    <xdr:colOff>0</xdr:colOff>
                    <xdr:row>441</xdr:row>
                    <xdr:rowOff>9525</xdr:rowOff>
                  </from>
                  <to>
                    <xdr:col>47</xdr:col>
                    <xdr:colOff>9525</xdr:colOff>
                    <xdr:row>441</xdr:row>
                    <xdr:rowOff>238125</xdr:rowOff>
                  </to>
                </anchor>
              </controlPr>
            </control>
          </mc:Choice>
        </mc:AlternateContent>
        <mc:AlternateContent xmlns:mc="http://schemas.openxmlformats.org/markup-compatibility/2006">
          <mc:Choice Requires="x14">
            <control shapeId="1364" r:id="rId36" name="Option Button 340">
              <controlPr defaultSize="0" autoFill="0" autoLine="0" autoPict="0">
                <anchor moveWithCells="1">
                  <from>
                    <xdr:col>28</xdr:col>
                    <xdr:colOff>0</xdr:colOff>
                    <xdr:row>442</xdr:row>
                    <xdr:rowOff>9525</xdr:rowOff>
                  </from>
                  <to>
                    <xdr:col>47</xdr:col>
                    <xdr:colOff>9525</xdr:colOff>
                    <xdr:row>443</xdr:row>
                    <xdr:rowOff>0</xdr:rowOff>
                  </to>
                </anchor>
              </controlPr>
            </control>
          </mc:Choice>
        </mc:AlternateContent>
        <mc:AlternateContent xmlns:mc="http://schemas.openxmlformats.org/markup-compatibility/2006">
          <mc:Choice Requires="x14">
            <control shapeId="1365" r:id="rId37" name="Option Button 341">
              <controlPr defaultSize="0" autoFill="0" autoLine="0" autoPict="0">
                <anchor moveWithCells="1">
                  <from>
                    <xdr:col>28</xdr:col>
                    <xdr:colOff>0</xdr:colOff>
                    <xdr:row>443</xdr:row>
                    <xdr:rowOff>9525</xdr:rowOff>
                  </from>
                  <to>
                    <xdr:col>47</xdr:col>
                    <xdr:colOff>9525</xdr:colOff>
                    <xdr:row>444</xdr:row>
                    <xdr:rowOff>0</xdr:rowOff>
                  </to>
                </anchor>
              </controlPr>
            </control>
          </mc:Choice>
        </mc:AlternateContent>
        <mc:AlternateContent xmlns:mc="http://schemas.openxmlformats.org/markup-compatibility/2006">
          <mc:Choice Requires="x14">
            <control shapeId="1375" r:id="rId38" name="Option Button 351">
              <controlPr defaultSize="0" autoFill="0" autoLine="0" autoPict="0">
                <anchor moveWithCells="1">
                  <from>
                    <xdr:col>28</xdr:col>
                    <xdr:colOff>0</xdr:colOff>
                    <xdr:row>481</xdr:row>
                    <xdr:rowOff>9525</xdr:rowOff>
                  </from>
                  <to>
                    <xdr:col>47</xdr:col>
                    <xdr:colOff>9525</xdr:colOff>
                    <xdr:row>482</xdr:row>
                    <xdr:rowOff>0</xdr:rowOff>
                  </to>
                </anchor>
              </controlPr>
            </control>
          </mc:Choice>
        </mc:AlternateContent>
        <mc:AlternateContent xmlns:mc="http://schemas.openxmlformats.org/markup-compatibility/2006">
          <mc:Choice Requires="x14">
            <control shapeId="1376" r:id="rId39" name="Option Button 352">
              <controlPr defaultSize="0" autoFill="0" autoLine="0" autoPict="0">
                <anchor moveWithCells="1">
                  <from>
                    <xdr:col>28</xdr:col>
                    <xdr:colOff>0</xdr:colOff>
                    <xdr:row>482</xdr:row>
                    <xdr:rowOff>9525</xdr:rowOff>
                  </from>
                  <to>
                    <xdr:col>47</xdr:col>
                    <xdr:colOff>9525</xdr:colOff>
                    <xdr:row>483</xdr:row>
                    <xdr:rowOff>0</xdr:rowOff>
                  </to>
                </anchor>
              </controlPr>
            </control>
          </mc:Choice>
        </mc:AlternateContent>
        <mc:AlternateContent xmlns:mc="http://schemas.openxmlformats.org/markup-compatibility/2006">
          <mc:Choice Requires="x14">
            <control shapeId="1377" r:id="rId40" name="Option Button 353">
              <controlPr defaultSize="0" autoFill="0" autoLine="0" autoPict="0">
                <anchor moveWithCells="1">
                  <from>
                    <xdr:col>28</xdr:col>
                    <xdr:colOff>0</xdr:colOff>
                    <xdr:row>500</xdr:row>
                    <xdr:rowOff>9525</xdr:rowOff>
                  </from>
                  <to>
                    <xdr:col>47</xdr:col>
                    <xdr:colOff>9525</xdr:colOff>
                    <xdr:row>500</xdr:row>
                    <xdr:rowOff>342900</xdr:rowOff>
                  </to>
                </anchor>
              </controlPr>
            </control>
          </mc:Choice>
        </mc:AlternateContent>
        <mc:AlternateContent xmlns:mc="http://schemas.openxmlformats.org/markup-compatibility/2006">
          <mc:Choice Requires="x14">
            <control shapeId="1378" r:id="rId41" name="Option Button 354">
              <controlPr defaultSize="0" autoFill="0" autoLine="0" autoPict="0">
                <anchor moveWithCells="1">
                  <from>
                    <xdr:col>28</xdr:col>
                    <xdr:colOff>0</xdr:colOff>
                    <xdr:row>501</xdr:row>
                    <xdr:rowOff>9525</xdr:rowOff>
                  </from>
                  <to>
                    <xdr:col>47</xdr:col>
                    <xdr:colOff>9525</xdr:colOff>
                    <xdr:row>502</xdr:row>
                    <xdr:rowOff>47625</xdr:rowOff>
                  </to>
                </anchor>
              </controlPr>
            </control>
          </mc:Choice>
        </mc:AlternateContent>
        <mc:AlternateContent xmlns:mc="http://schemas.openxmlformats.org/markup-compatibility/2006">
          <mc:Choice Requires="x14">
            <control shapeId="1419" r:id="rId42" name="Group Box 395">
              <controlPr defaultSize="0" autoFill="0" autoPict="0">
                <anchor moveWithCells="1">
                  <from>
                    <xdr:col>28</xdr:col>
                    <xdr:colOff>0</xdr:colOff>
                    <xdr:row>301</xdr:row>
                    <xdr:rowOff>0</xdr:rowOff>
                  </from>
                  <to>
                    <xdr:col>47</xdr:col>
                    <xdr:colOff>9525</xdr:colOff>
                    <xdr:row>305</xdr:row>
                    <xdr:rowOff>0</xdr:rowOff>
                  </to>
                </anchor>
              </controlPr>
            </control>
          </mc:Choice>
        </mc:AlternateContent>
        <mc:AlternateContent xmlns:mc="http://schemas.openxmlformats.org/markup-compatibility/2006">
          <mc:Choice Requires="x14">
            <control shapeId="1420" r:id="rId43" name="Group Box 396">
              <controlPr defaultSize="0" autoFill="0" autoPict="0">
                <anchor moveWithCells="1">
                  <from>
                    <xdr:col>28</xdr:col>
                    <xdr:colOff>0</xdr:colOff>
                    <xdr:row>312</xdr:row>
                    <xdr:rowOff>0</xdr:rowOff>
                  </from>
                  <to>
                    <xdr:col>47</xdr:col>
                    <xdr:colOff>9525</xdr:colOff>
                    <xdr:row>316</xdr:row>
                    <xdr:rowOff>0</xdr:rowOff>
                  </to>
                </anchor>
              </controlPr>
            </control>
          </mc:Choice>
        </mc:AlternateContent>
        <mc:AlternateContent xmlns:mc="http://schemas.openxmlformats.org/markup-compatibility/2006">
          <mc:Choice Requires="x14">
            <control shapeId="1421" r:id="rId44" name="Group Box 397">
              <controlPr defaultSize="0" autoFill="0" autoPict="0">
                <anchor moveWithCells="1">
                  <from>
                    <xdr:col>28</xdr:col>
                    <xdr:colOff>0</xdr:colOff>
                    <xdr:row>345</xdr:row>
                    <xdr:rowOff>0</xdr:rowOff>
                  </from>
                  <to>
                    <xdr:col>47</xdr:col>
                    <xdr:colOff>9525</xdr:colOff>
                    <xdr:row>349</xdr:row>
                    <xdr:rowOff>0</xdr:rowOff>
                  </to>
                </anchor>
              </controlPr>
            </control>
          </mc:Choice>
        </mc:AlternateContent>
        <mc:AlternateContent xmlns:mc="http://schemas.openxmlformats.org/markup-compatibility/2006">
          <mc:Choice Requires="x14">
            <control shapeId="1424" r:id="rId45" name="Group Box 400">
              <controlPr defaultSize="0" autoFill="0" autoPict="0">
                <anchor moveWithCells="1">
                  <from>
                    <xdr:col>28</xdr:col>
                    <xdr:colOff>0</xdr:colOff>
                    <xdr:row>385</xdr:row>
                    <xdr:rowOff>0</xdr:rowOff>
                  </from>
                  <to>
                    <xdr:col>47</xdr:col>
                    <xdr:colOff>9525</xdr:colOff>
                    <xdr:row>389</xdr:row>
                    <xdr:rowOff>0</xdr:rowOff>
                  </to>
                </anchor>
              </controlPr>
            </control>
          </mc:Choice>
        </mc:AlternateContent>
        <mc:AlternateContent xmlns:mc="http://schemas.openxmlformats.org/markup-compatibility/2006">
          <mc:Choice Requires="x14">
            <control shapeId="1425" r:id="rId46" name="Group Box 401">
              <controlPr defaultSize="0" autoFill="0" autoPict="0">
                <anchor moveWithCells="1">
                  <from>
                    <xdr:col>28</xdr:col>
                    <xdr:colOff>0</xdr:colOff>
                    <xdr:row>400</xdr:row>
                    <xdr:rowOff>0</xdr:rowOff>
                  </from>
                  <to>
                    <xdr:col>47</xdr:col>
                    <xdr:colOff>9525</xdr:colOff>
                    <xdr:row>403</xdr:row>
                    <xdr:rowOff>9525</xdr:rowOff>
                  </to>
                </anchor>
              </controlPr>
            </control>
          </mc:Choice>
        </mc:AlternateContent>
        <mc:AlternateContent xmlns:mc="http://schemas.openxmlformats.org/markup-compatibility/2006">
          <mc:Choice Requires="x14">
            <control shapeId="1426" r:id="rId47" name="Group Box 402">
              <controlPr defaultSize="0" autoFill="0" autoPict="0">
                <anchor moveWithCells="1">
                  <from>
                    <xdr:col>28</xdr:col>
                    <xdr:colOff>0</xdr:colOff>
                    <xdr:row>411</xdr:row>
                    <xdr:rowOff>0</xdr:rowOff>
                  </from>
                  <to>
                    <xdr:col>47</xdr:col>
                    <xdr:colOff>9525</xdr:colOff>
                    <xdr:row>415</xdr:row>
                    <xdr:rowOff>0</xdr:rowOff>
                  </to>
                </anchor>
              </controlPr>
            </control>
          </mc:Choice>
        </mc:AlternateContent>
        <mc:AlternateContent xmlns:mc="http://schemas.openxmlformats.org/markup-compatibility/2006">
          <mc:Choice Requires="x14">
            <control shapeId="1428" r:id="rId48" name="Group Box 404">
              <controlPr defaultSize="0" autoFill="0" autoPict="0">
                <anchor moveWithCells="1">
                  <from>
                    <xdr:col>28</xdr:col>
                    <xdr:colOff>0</xdr:colOff>
                    <xdr:row>440</xdr:row>
                    <xdr:rowOff>0</xdr:rowOff>
                  </from>
                  <to>
                    <xdr:col>47</xdr:col>
                    <xdr:colOff>9525</xdr:colOff>
                    <xdr:row>444</xdr:row>
                    <xdr:rowOff>0</xdr:rowOff>
                  </to>
                </anchor>
              </controlPr>
            </control>
          </mc:Choice>
        </mc:AlternateContent>
        <mc:AlternateContent xmlns:mc="http://schemas.openxmlformats.org/markup-compatibility/2006">
          <mc:Choice Requires="x14">
            <control shapeId="1430" r:id="rId49" name="Group Box 406">
              <controlPr defaultSize="0" autoFill="0" autoPict="0">
                <anchor moveWithCells="1">
                  <from>
                    <xdr:col>28</xdr:col>
                    <xdr:colOff>0</xdr:colOff>
                    <xdr:row>481</xdr:row>
                    <xdr:rowOff>0</xdr:rowOff>
                  </from>
                  <to>
                    <xdr:col>47</xdr:col>
                    <xdr:colOff>9525</xdr:colOff>
                    <xdr:row>483</xdr:row>
                    <xdr:rowOff>0</xdr:rowOff>
                  </to>
                </anchor>
              </controlPr>
            </control>
          </mc:Choice>
        </mc:AlternateContent>
        <mc:AlternateContent xmlns:mc="http://schemas.openxmlformats.org/markup-compatibility/2006">
          <mc:Choice Requires="x14">
            <control shapeId="1458" r:id="rId50" name="Check Box 434">
              <controlPr defaultSize="0" autoFill="0" autoLine="0" autoPict="0">
                <anchor moveWithCells="1">
                  <from>
                    <xdr:col>0</xdr:col>
                    <xdr:colOff>0</xdr:colOff>
                    <xdr:row>515</xdr:row>
                    <xdr:rowOff>0</xdr:rowOff>
                  </from>
                  <to>
                    <xdr:col>1</xdr:col>
                    <xdr:colOff>9525</xdr:colOff>
                    <xdr:row>516</xdr:row>
                    <xdr:rowOff>0</xdr:rowOff>
                  </to>
                </anchor>
              </controlPr>
            </control>
          </mc:Choice>
        </mc:AlternateContent>
        <mc:AlternateContent xmlns:mc="http://schemas.openxmlformats.org/markup-compatibility/2006">
          <mc:Choice Requires="x14">
            <control shapeId="1459" r:id="rId51" name="Check Box 435">
              <controlPr defaultSize="0" autoFill="0" autoLine="0" autoPict="0">
                <anchor moveWithCells="1">
                  <from>
                    <xdr:col>0</xdr:col>
                    <xdr:colOff>0</xdr:colOff>
                    <xdr:row>516</xdr:row>
                    <xdr:rowOff>0</xdr:rowOff>
                  </from>
                  <to>
                    <xdr:col>1</xdr:col>
                    <xdr:colOff>9525</xdr:colOff>
                    <xdr:row>516</xdr:row>
                    <xdr:rowOff>276225</xdr:rowOff>
                  </to>
                </anchor>
              </controlPr>
            </control>
          </mc:Choice>
        </mc:AlternateContent>
        <mc:AlternateContent xmlns:mc="http://schemas.openxmlformats.org/markup-compatibility/2006">
          <mc:Choice Requires="x14">
            <control shapeId="1460" r:id="rId52" name="Check Box 436">
              <controlPr defaultSize="0" autoFill="0" autoLine="0" autoPict="0">
                <anchor moveWithCells="1">
                  <from>
                    <xdr:col>0</xdr:col>
                    <xdr:colOff>0</xdr:colOff>
                    <xdr:row>517</xdr:row>
                    <xdr:rowOff>0</xdr:rowOff>
                  </from>
                  <to>
                    <xdr:col>1</xdr:col>
                    <xdr:colOff>9525</xdr:colOff>
                    <xdr:row>518</xdr:row>
                    <xdr:rowOff>0</xdr:rowOff>
                  </to>
                </anchor>
              </controlPr>
            </control>
          </mc:Choice>
        </mc:AlternateContent>
        <mc:AlternateContent xmlns:mc="http://schemas.openxmlformats.org/markup-compatibility/2006">
          <mc:Choice Requires="x14">
            <control shapeId="1461" r:id="rId53" name="Check Box 437">
              <controlPr defaultSize="0" autoFill="0" autoLine="0" autoPict="0">
                <anchor moveWithCells="1">
                  <from>
                    <xdr:col>12</xdr:col>
                    <xdr:colOff>0</xdr:colOff>
                    <xdr:row>517</xdr:row>
                    <xdr:rowOff>0</xdr:rowOff>
                  </from>
                  <to>
                    <xdr:col>13</xdr:col>
                    <xdr:colOff>0</xdr:colOff>
                    <xdr:row>518</xdr:row>
                    <xdr:rowOff>0</xdr:rowOff>
                  </to>
                </anchor>
              </controlPr>
            </control>
          </mc:Choice>
        </mc:AlternateContent>
        <mc:AlternateContent xmlns:mc="http://schemas.openxmlformats.org/markup-compatibility/2006">
          <mc:Choice Requires="x14">
            <control shapeId="1463" r:id="rId54" name="Check Box 439">
              <controlPr defaultSize="0" autoFill="0" autoLine="0" autoPict="0">
                <anchor moveWithCells="1">
                  <from>
                    <xdr:col>12</xdr:col>
                    <xdr:colOff>0</xdr:colOff>
                    <xdr:row>515</xdr:row>
                    <xdr:rowOff>0</xdr:rowOff>
                  </from>
                  <to>
                    <xdr:col>13</xdr:col>
                    <xdr:colOff>0</xdr:colOff>
                    <xdr:row>516</xdr:row>
                    <xdr:rowOff>0</xdr:rowOff>
                  </to>
                </anchor>
              </controlPr>
            </control>
          </mc:Choice>
        </mc:AlternateContent>
        <mc:AlternateContent xmlns:mc="http://schemas.openxmlformats.org/markup-compatibility/2006">
          <mc:Choice Requires="x14">
            <control shapeId="1464" r:id="rId55" name="Check Box 440">
              <controlPr defaultSize="0" autoFill="0" autoLine="0" autoPict="0">
                <anchor moveWithCells="1">
                  <from>
                    <xdr:col>12</xdr:col>
                    <xdr:colOff>0</xdr:colOff>
                    <xdr:row>516</xdr:row>
                    <xdr:rowOff>0</xdr:rowOff>
                  </from>
                  <to>
                    <xdr:col>13</xdr:col>
                    <xdr:colOff>0</xdr:colOff>
                    <xdr:row>516</xdr:row>
                    <xdr:rowOff>276225</xdr:rowOff>
                  </to>
                </anchor>
              </controlPr>
            </control>
          </mc:Choice>
        </mc:AlternateContent>
        <mc:AlternateContent xmlns:mc="http://schemas.openxmlformats.org/markup-compatibility/2006">
          <mc:Choice Requires="x14">
            <control shapeId="1465" r:id="rId56" name="Check Box 441">
              <controlPr defaultSize="0" autoFill="0" autoLine="0" autoPict="0">
                <anchor moveWithCells="1">
                  <from>
                    <xdr:col>0</xdr:col>
                    <xdr:colOff>0</xdr:colOff>
                    <xdr:row>520</xdr:row>
                    <xdr:rowOff>0</xdr:rowOff>
                  </from>
                  <to>
                    <xdr:col>1</xdr:col>
                    <xdr:colOff>9525</xdr:colOff>
                    <xdr:row>521</xdr:row>
                    <xdr:rowOff>0</xdr:rowOff>
                  </to>
                </anchor>
              </controlPr>
            </control>
          </mc:Choice>
        </mc:AlternateContent>
        <mc:AlternateContent xmlns:mc="http://schemas.openxmlformats.org/markup-compatibility/2006">
          <mc:Choice Requires="x14">
            <control shapeId="1466" r:id="rId57" name="Check Box 442">
              <controlPr defaultSize="0" autoFill="0" autoLine="0" autoPict="0">
                <anchor moveWithCells="1">
                  <from>
                    <xdr:col>0</xdr:col>
                    <xdr:colOff>0</xdr:colOff>
                    <xdr:row>521</xdr:row>
                    <xdr:rowOff>0</xdr:rowOff>
                  </from>
                  <to>
                    <xdr:col>1</xdr:col>
                    <xdr:colOff>9525</xdr:colOff>
                    <xdr:row>522</xdr:row>
                    <xdr:rowOff>0</xdr:rowOff>
                  </to>
                </anchor>
              </controlPr>
            </control>
          </mc:Choice>
        </mc:AlternateContent>
        <mc:AlternateContent xmlns:mc="http://schemas.openxmlformats.org/markup-compatibility/2006">
          <mc:Choice Requires="x14">
            <control shapeId="1467" r:id="rId58" name="Check Box 443">
              <controlPr defaultSize="0" autoFill="0" autoLine="0" autoPict="0">
                <anchor moveWithCells="1">
                  <from>
                    <xdr:col>12</xdr:col>
                    <xdr:colOff>0</xdr:colOff>
                    <xdr:row>520</xdr:row>
                    <xdr:rowOff>0</xdr:rowOff>
                  </from>
                  <to>
                    <xdr:col>13</xdr:col>
                    <xdr:colOff>0</xdr:colOff>
                    <xdr:row>521</xdr:row>
                    <xdr:rowOff>0</xdr:rowOff>
                  </to>
                </anchor>
              </controlPr>
            </control>
          </mc:Choice>
        </mc:AlternateContent>
        <mc:AlternateContent xmlns:mc="http://schemas.openxmlformats.org/markup-compatibility/2006">
          <mc:Choice Requires="x14">
            <control shapeId="1468" r:id="rId59" name="Check Box 444">
              <controlPr defaultSize="0" autoFill="0" autoLine="0" autoPict="0">
                <anchor moveWithCells="1">
                  <from>
                    <xdr:col>12</xdr:col>
                    <xdr:colOff>0</xdr:colOff>
                    <xdr:row>521</xdr:row>
                    <xdr:rowOff>0</xdr:rowOff>
                  </from>
                  <to>
                    <xdr:col>13</xdr:col>
                    <xdr:colOff>0</xdr:colOff>
                    <xdr:row>522</xdr:row>
                    <xdr:rowOff>0</xdr:rowOff>
                  </to>
                </anchor>
              </controlPr>
            </control>
          </mc:Choice>
        </mc:AlternateContent>
        <mc:AlternateContent xmlns:mc="http://schemas.openxmlformats.org/markup-compatibility/2006">
          <mc:Choice Requires="x14">
            <control shapeId="1469" r:id="rId60" name="Check Box 445">
              <controlPr defaultSize="0" autoFill="0" autoLine="0" autoPict="0">
                <anchor moveWithCells="1">
                  <from>
                    <xdr:col>0</xdr:col>
                    <xdr:colOff>0</xdr:colOff>
                    <xdr:row>522</xdr:row>
                    <xdr:rowOff>0</xdr:rowOff>
                  </from>
                  <to>
                    <xdr:col>1</xdr:col>
                    <xdr:colOff>9525</xdr:colOff>
                    <xdr:row>523</xdr:row>
                    <xdr:rowOff>0</xdr:rowOff>
                  </to>
                </anchor>
              </controlPr>
            </control>
          </mc:Choice>
        </mc:AlternateContent>
        <mc:AlternateContent xmlns:mc="http://schemas.openxmlformats.org/markup-compatibility/2006">
          <mc:Choice Requires="x14">
            <control shapeId="1470" r:id="rId61" name="Check Box 446">
              <controlPr defaultSize="0" autoFill="0" autoLine="0" autoPict="0">
                <anchor moveWithCells="1">
                  <from>
                    <xdr:col>12</xdr:col>
                    <xdr:colOff>0</xdr:colOff>
                    <xdr:row>522</xdr:row>
                    <xdr:rowOff>0</xdr:rowOff>
                  </from>
                  <to>
                    <xdr:col>13</xdr:col>
                    <xdr:colOff>0</xdr:colOff>
                    <xdr:row>523</xdr:row>
                    <xdr:rowOff>0</xdr:rowOff>
                  </to>
                </anchor>
              </controlPr>
            </control>
          </mc:Choice>
        </mc:AlternateContent>
        <mc:AlternateContent xmlns:mc="http://schemas.openxmlformats.org/markup-compatibility/2006">
          <mc:Choice Requires="x14">
            <control shapeId="1472" r:id="rId62" name="Check Box 448">
              <controlPr defaultSize="0" autoFill="0" autoLine="0" autoPict="0">
                <anchor moveWithCells="1">
                  <from>
                    <xdr:col>0</xdr:col>
                    <xdr:colOff>0</xdr:colOff>
                    <xdr:row>518</xdr:row>
                    <xdr:rowOff>0</xdr:rowOff>
                  </from>
                  <to>
                    <xdr:col>1</xdr:col>
                    <xdr:colOff>9525</xdr:colOff>
                    <xdr:row>519</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502</xdr:row>
                    <xdr:rowOff>9525</xdr:rowOff>
                  </from>
                  <to>
                    <xdr:col>47</xdr:col>
                    <xdr:colOff>9525</xdr:colOff>
                    <xdr:row>503</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503</xdr:row>
                    <xdr:rowOff>9525</xdr:rowOff>
                  </from>
                  <to>
                    <xdr:col>47</xdr:col>
                    <xdr:colOff>9525</xdr:colOff>
                    <xdr:row>503</xdr:row>
                    <xdr:rowOff>361950</xdr:rowOff>
                  </to>
                </anchor>
              </controlPr>
            </control>
          </mc:Choice>
        </mc:AlternateContent>
        <mc:AlternateContent xmlns:mc="http://schemas.openxmlformats.org/markup-compatibility/2006">
          <mc:Choice Requires="x14">
            <control shapeId="1553" r:id="rId65" name="Option Button 529">
              <controlPr defaultSize="0" autoFill="0" autoLine="0" autoPict="0">
                <anchor moveWithCells="1">
                  <from>
                    <xdr:col>28</xdr:col>
                    <xdr:colOff>0</xdr:colOff>
                    <xdr:row>374</xdr:row>
                    <xdr:rowOff>0</xdr:rowOff>
                  </from>
                  <to>
                    <xdr:col>29</xdr:col>
                    <xdr:colOff>0</xdr:colOff>
                    <xdr:row>374</xdr:row>
                    <xdr:rowOff>323850</xdr:rowOff>
                  </to>
                </anchor>
              </controlPr>
            </control>
          </mc:Choice>
        </mc:AlternateContent>
        <mc:AlternateContent xmlns:mc="http://schemas.openxmlformats.org/markup-compatibility/2006">
          <mc:Choice Requires="x14">
            <control shapeId="1555" r:id="rId66" name="Group Box 531">
              <controlPr defaultSize="0" print="0" autoFill="0" autoPict="0" altText="">
                <anchor moveWithCells="1">
                  <from>
                    <xdr:col>28</xdr:col>
                    <xdr:colOff>0</xdr:colOff>
                    <xdr:row>359</xdr:row>
                    <xdr:rowOff>0</xdr:rowOff>
                  </from>
                  <to>
                    <xdr:col>47</xdr:col>
                    <xdr:colOff>9525</xdr:colOff>
                    <xdr:row>361</xdr:row>
                    <xdr:rowOff>0</xdr:rowOff>
                  </to>
                </anchor>
              </controlPr>
            </control>
          </mc:Choice>
        </mc:AlternateContent>
        <mc:AlternateContent xmlns:mc="http://schemas.openxmlformats.org/markup-compatibility/2006">
          <mc:Choice Requires="x14">
            <control shapeId="1556" r:id="rId67" name="Group Box 532">
              <controlPr defaultSize="0" print="0" autoFill="0" autoPict="0">
                <anchor moveWithCells="1">
                  <from>
                    <xdr:col>28</xdr:col>
                    <xdr:colOff>0</xdr:colOff>
                    <xdr:row>500</xdr:row>
                    <xdr:rowOff>0</xdr:rowOff>
                  </from>
                  <to>
                    <xdr:col>47</xdr:col>
                    <xdr:colOff>9525</xdr:colOff>
                    <xdr:row>504</xdr:row>
                    <xdr:rowOff>0</xdr:rowOff>
                  </to>
                </anchor>
              </controlPr>
            </control>
          </mc:Choice>
        </mc:AlternateContent>
        <mc:AlternateContent xmlns:mc="http://schemas.openxmlformats.org/markup-compatibility/2006">
          <mc:Choice Requires="x14">
            <control shapeId="1557" r:id="rId68" name="Option Button 533">
              <controlPr defaultSize="0" autoFill="0" autoLine="0" autoPict="0">
                <anchor moveWithCells="1">
                  <from>
                    <xdr:col>28</xdr:col>
                    <xdr:colOff>0</xdr:colOff>
                    <xdr:row>377</xdr:row>
                    <xdr:rowOff>0</xdr:rowOff>
                  </from>
                  <to>
                    <xdr:col>47</xdr:col>
                    <xdr:colOff>9525</xdr:colOff>
                    <xdr:row>378</xdr:row>
                    <xdr:rowOff>0</xdr:rowOff>
                  </to>
                </anchor>
              </controlPr>
            </control>
          </mc:Choice>
        </mc:AlternateContent>
        <mc:AlternateContent xmlns:mc="http://schemas.openxmlformats.org/markup-compatibility/2006">
          <mc:Choice Requires="x14">
            <control shapeId="1558" r:id="rId69" name="Option Button 534">
              <controlPr defaultSize="0" autoFill="0" autoLine="0" autoPict="0">
                <anchor moveWithCells="1">
                  <from>
                    <xdr:col>28</xdr:col>
                    <xdr:colOff>0</xdr:colOff>
                    <xdr:row>377</xdr:row>
                    <xdr:rowOff>590550</xdr:rowOff>
                  </from>
                  <to>
                    <xdr:col>47</xdr:col>
                    <xdr:colOff>9525</xdr:colOff>
                    <xdr:row>379</xdr:row>
                    <xdr:rowOff>9525</xdr:rowOff>
                  </to>
                </anchor>
              </controlPr>
            </control>
          </mc:Choice>
        </mc:AlternateContent>
        <mc:AlternateContent xmlns:mc="http://schemas.openxmlformats.org/markup-compatibility/2006">
          <mc:Choice Requires="x14">
            <control shapeId="1587" r:id="rId70" name="Group Box 563">
              <controlPr defaultSize="0" print="0" autoFill="0" autoPict="0" altText="">
                <anchor moveWithCells="1">
                  <from>
                    <xdr:col>28</xdr:col>
                    <xdr:colOff>0</xdr:colOff>
                    <xdr:row>373</xdr:row>
                    <xdr:rowOff>0</xdr:rowOff>
                  </from>
                  <to>
                    <xdr:col>47</xdr:col>
                    <xdr:colOff>9525</xdr:colOff>
                    <xdr:row>379</xdr:row>
                    <xdr:rowOff>9525</xdr:rowOff>
                  </to>
                </anchor>
              </controlPr>
            </control>
          </mc:Choice>
        </mc:AlternateContent>
        <mc:AlternateContent xmlns:mc="http://schemas.openxmlformats.org/markup-compatibility/2006">
          <mc:Choice Requires="x14">
            <control shapeId="1621" r:id="rId71" name="Check Box 597">
              <controlPr defaultSize="0" autoFill="0" autoLine="0" autoPict="0">
                <anchor moveWithCells="1">
                  <from>
                    <xdr:col>28</xdr:col>
                    <xdr:colOff>0</xdr:colOff>
                    <xdr:row>484</xdr:row>
                    <xdr:rowOff>0</xdr:rowOff>
                  </from>
                  <to>
                    <xdr:col>47</xdr:col>
                    <xdr:colOff>9525</xdr:colOff>
                    <xdr:row>485</xdr:row>
                    <xdr:rowOff>0</xdr:rowOff>
                  </to>
                </anchor>
              </controlPr>
            </control>
          </mc:Choice>
        </mc:AlternateContent>
        <mc:AlternateContent xmlns:mc="http://schemas.openxmlformats.org/markup-compatibility/2006">
          <mc:Choice Requires="x14">
            <control shapeId="1622" r:id="rId72" name="Check Box 598">
              <controlPr defaultSize="0" autoFill="0" autoLine="0" autoPict="0">
                <anchor moveWithCells="1">
                  <from>
                    <xdr:col>28</xdr:col>
                    <xdr:colOff>0</xdr:colOff>
                    <xdr:row>485</xdr:row>
                    <xdr:rowOff>0</xdr:rowOff>
                  </from>
                  <to>
                    <xdr:col>47</xdr:col>
                    <xdr:colOff>9525</xdr:colOff>
                    <xdr:row>486</xdr:row>
                    <xdr:rowOff>0</xdr:rowOff>
                  </to>
                </anchor>
              </controlPr>
            </control>
          </mc:Choice>
        </mc:AlternateContent>
        <mc:AlternateContent xmlns:mc="http://schemas.openxmlformats.org/markup-compatibility/2006">
          <mc:Choice Requires="x14">
            <control shapeId="1623" r:id="rId73" name="Check Box 599">
              <controlPr defaultSize="0" autoFill="0" autoLine="0" autoPict="0">
                <anchor moveWithCells="1">
                  <from>
                    <xdr:col>28</xdr:col>
                    <xdr:colOff>0</xdr:colOff>
                    <xdr:row>486</xdr:row>
                    <xdr:rowOff>0</xdr:rowOff>
                  </from>
                  <to>
                    <xdr:col>47</xdr:col>
                    <xdr:colOff>9525</xdr:colOff>
                    <xdr:row>487</xdr:row>
                    <xdr:rowOff>0</xdr:rowOff>
                  </to>
                </anchor>
              </controlPr>
            </control>
          </mc:Choice>
        </mc:AlternateContent>
        <mc:AlternateContent xmlns:mc="http://schemas.openxmlformats.org/markup-compatibility/2006">
          <mc:Choice Requires="x14">
            <control shapeId="1624" r:id="rId74" name="Check Box 600">
              <controlPr defaultSize="0" autoFill="0" autoLine="0" autoPict="0">
                <anchor moveWithCells="1">
                  <from>
                    <xdr:col>28</xdr:col>
                    <xdr:colOff>0</xdr:colOff>
                    <xdr:row>487</xdr:row>
                    <xdr:rowOff>0</xdr:rowOff>
                  </from>
                  <to>
                    <xdr:col>47</xdr:col>
                    <xdr:colOff>9525</xdr:colOff>
                    <xdr:row>488</xdr:row>
                    <xdr:rowOff>0</xdr:rowOff>
                  </to>
                </anchor>
              </controlPr>
            </control>
          </mc:Choice>
        </mc:AlternateContent>
        <mc:AlternateContent xmlns:mc="http://schemas.openxmlformats.org/markup-compatibility/2006">
          <mc:Choice Requires="x14">
            <control shapeId="1625" r:id="rId75" name="Check Box 601">
              <controlPr defaultSize="0" autoFill="0" autoLine="0" autoPict="0">
                <anchor moveWithCells="1">
                  <from>
                    <xdr:col>28</xdr:col>
                    <xdr:colOff>0</xdr:colOff>
                    <xdr:row>489</xdr:row>
                    <xdr:rowOff>0</xdr:rowOff>
                  </from>
                  <to>
                    <xdr:col>47</xdr:col>
                    <xdr:colOff>9525</xdr:colOff>
                    <xdr:row>490</xdr:row>
                    <xdr:rowOff>0</xdr:rowOff>
                  </to>
                </anchor>
              </controlPr>
            </control>
          </mc:Choice>
        </mc:AlternateContent>
        <mc:AlternateContent xmlns:mc="http://schemas.openxmlformats.org/markup-compatibility/2006">
          <mc:Choice Requires="x14">
            <control shapeId="1638" r:id="rId76" name="Check Box 614">
              <controlPr defaultSize="0" autoFill="0" autoLine="0" autoPict="0">
                <anchor moveWithCells="1">
                  <from>
                    <xdr:col>28</xdr:col>
                    <xdr:colOff>0</xdr:colOff>
                    <xdr:row>488</xdr:row>
                    <xdr:rowOff>0</xdr:rowOff>
                  </from>
                  <to>
                    <xdr:col>47</xdr:col>
                    <xdr:colOff>9525</xdr:colOff>
                    <xdr:row>489</xdr:row>
                    <xdr:rowOff>0</xdr:rowOff>
                  </to>
                </anchor>
              </controlPr>
            </control>
          </mc:Choice>
        </mc:AlternateContent>
        <mc:AlternateContent xmlns:mc="http://schemas.openxmlformats.org/markup-compatibility/2006">
          <mc:Choice Requires="x14">
            <control shapeId="1683" r:id="rId77" name="Option Button 659">
              <controlPr defaultSize="0" autoFill="0" autoLine="0" autoPict="0">
                <anchor moveWithCells="1">
                  <from>
                    <xdr:col>28</xdr:col>
                    <xdr:colOff>19050</xdr:colOff>
                    <xdr:row>451</xdr:row>
                    <xdr:rowOff>28575</xdr:rowOff>
                  </from>
                  <to>
                    <xdr:col>28</xdr:col>
                    <xdr:colOff>209550</xdr:colOff>
                    <xdr:row>452</xdr:row>
                    <xdr:rowOff>0</xdr:rowOff>
                  </to>
                </anchor>
              </controlPr>
            </control>
          </mc:Choice>
        </mc:AlternateContent>
        <mc:AlternateContent xmlns:mc="http://schemas.openxmlformats.org/markup-compatibility/2006">
          <mc:Choice Requires="x14">
            <control shapeId="1684" r:id="rId78" name="Option Button 660">
              <controlPr defaultSize="0" autoFill="0" autoLine="0" autoPict="0">
                <anchor moveWithCells="1">
                  <from>
                    <xdr:col>28</xdr:col>
                    <xdr:colOff>19050</xdr:colOff>
                    <xdr:row>452</xdr:row>
                    <xdr:rowOff>114300</xdr:rowOff>
                  </from>
                  <to>
                    <xdr:col>28</xdr:col>
                    <xdr:colOff>219075</xdr:colOff>
                    <xdr:row>453</xdr:row>
                    <xdr:rowOff>0</xdr:rowOff>
                  </to>
                </anchor>
              </controlPr>
            </control>
          </mc:Choice>
        </mc:AlternateContent>
        <mc:AlternateContent xmlns:mc="http://schemas.openxmlformats.org/markup-compatibility/2006">
          <mc:Choice Requires="x14">
            <control shapeId="1685" r:id="rId79" name="Option Button 661">
              <controlPr defaultSize="0" autoFill="0" autoLine="0" autoPict="0">
                <anchor moveWithCells="1">
                  <from>
                    <xdr:col>28</xdr:col>
                    <xdr:colOff>19050</xdr:colOff>
                    <xdr:row>453</xdr:row>
                    <xdr:rowOff>38100</xdr:rowOff>
                  </from>
                  <to>
                    <xdr:col>28</xdr:col>
                    <xdr:colOff>219075</xdr:colOff>
                    <xdr:row>453</xdr:row>
                    <xdr:rowOff>257175</xdr:rowOff>
                  </to>
                </anchor>
              </controlPr>
            </control>
          </mc:Choice>
        </mc:AlternateContent>
        <mc:AlternateContent xmlns:mc="http://schemas.openxmlformats.org/markup-compatibility/2006">
          <mc:Choice Requires="x14">
            <control shapeId="1686" r:id="rId80" name="Group Box 662">
              <controlPr defaultSize="0" autoFill="0" autoPict="0" altText="">
                <anchor moveWithCells="1">
                  <from>
                    <xdr:col>27</xdr:col>
                    <xdr:colOff>228600</xdr:colOff>
                    <xdr:row>451</xdr:row>
                    <xdr:rowOff>9525</xdr:rowOff>
                  </from>
                  <to>
                    <xdr:col>29</xdr:col>
                    <xdr:colOff>0</xdr:colOff>
                    <xdr:row>454</xdr:row>
                    <xdr:rowOff>0</xdr:rowOff>
                  </to>
                </anchor>
              </controlPr>
            </control>
          </mc:Choice>
        </mc:AlternateContent>
        <mc:AlternateContent xmlns:mc="http://schemas.openxmlformats.org/markup-compatibility/2006">
          <mc:Choice Requires="x14">
            <control shapeId="1709" r:id="rId81" name="Group Box 685">
              <controlPr defaultSize="0" autoFill="0" autoPict="0">
                <anchor moveWithCells="1">
                  <from>
                    <xdr:col>0</xdr:col>
                    <xdr:colOff>0</xdr:colOff>
                    <xdr:row>464</xdr:row>
                    <xdr:rowOff>9525</xdr:rowOff>
                  </from>
                  <to>
                    <xdr:col>47</xdr:col>
                    <xdr:colOff>9525</xdr:colOff>
                    <xdr:row>471</xdr:row>
                    <xdr:rowOff>0</xdr:rowOff>
                  </to>
                </anchor>
              </controlPr>
            </control>
          </mc:Choice>
        </mc:AlternateContent>
        <mc:AlternateContent xmlns:mc="http://schemas.openxmlformats.org/markup-compatibility/2006">
          <mc:Choice Requires="x14">
            <control shapeId="1710" r:id="rId82" name="Option Button 686">
              <controlPr defaultSize="0" autoFill="0" autoLine="0" autoPict="0">
                <anchor moveWithCells="1">
                  <from>
                    <xdr:col>18</xdr:col>
                    <xdr:colOff>9525</xdr:colOff>
                    <xdr:row>468</xdr:row>
                    <xdr:rowOff>238125</xdr:rowOff>
                  </from>
                  <to>
                    <xdr:col>19</xdr:col>
                    <xdr:colOff>9525</xdr:colOff>
                    <xdr:row>468</xdr:row>
                    <xdr:rowOff>447675</xdr:rowOff>
                  </to>
                </anchor>
              </controlPr>
            </control>
          </mc:Choice>
        </mc:AlternateContent>
        <mc:AlternateContent xmlns:mc="http://schemas.openxmlformats.org/markup-compatibility/2006">
          <mc:Choice Requires="x14">
            <control shapeId="1711" r:id="rId83" name="Option Button 687">
              <controlPr defaultSize="0" autoFill="0" autoLine="0" autoPict="0">
                <anchor moveWithCells="1">
                  <from>
                    <xdr:col>18</xdr:col>
                    <xdr:colOff>19050</xdr:colOff>
                    <xdr:row>469</xdr:row>
                    <xdr:rowOff>104775</xdr:rowOff>
                  </from>
                  <to>
                    <xdr:col>19</xdr:col>
                    <xdr:colOff>19050</xdr:colOff>
                    <xdr:row>469</xdr:row>
                    <xdr:rowOff>314325</xdr:rowOff>
                  </to>
                </anchor>
              </controlPr>
            </control>
          </mc:Choice>
        </mc:AlternateContent>
        <mc:AlternateContent xmlns:mc="http://schemas.openxmlformats.org/markup-compatibility/2006">
          <mc:Choice Requires="x14">
            <control shapeId="1712" r:id="rId84" name="Option Button 688">
              <controlPr defaultSize="0" autoFill="0" autoLine="0" autoPict="0">
                <anchor moveWithCells="1">
                  <from>
                    <xdr:col>18</xdr:col>
                    <xdr:colOff>19050</xdr:colOff>
                    <xdr:row>470</xdr:row>
                    <xdr:rowOff>314325</xdr:rowOff>
                  </from>
                  <to>
                    <xdr:col>19</xdr:col>
                    <xdr:colOff>19050</xdr:colOff>
                    <xdr:row>470</xdr:row>
                    <xdr:rowOff>790575</xdr:rowOff>
                  </to>
                </anchor>
              </controlPr>
            </control>
          </mc:Choice>
        </mc:AlternateContent>
        <mc:AlternateContent xmlns:mc="http://schemas.openxmlformats.org/markup-compatibility/2006">
          <mc:Choice Requires="x14">
            <control shapeId="1713" r:id="rId85" name="Option Button 689">
              <controlPr defaultSize="0" autoFill="0" autoLine="0" autoPict="0">
                <anchor moveWithCells="1">
                  <from>
                    <xdr:col>28</xdr:col>
                    <xdr:colOff>9525</xdr:colOff>
                    <xdr:row>468</xdr:row>
                    <xdr:rowOff>276225</xdr:rowOff>
                  </from>
                  <to>
                    <xdr:col>29</xdr:col>
                    <xdr:colOff>0</xdr:colOff>
                    <xdr:row>468</xdr:row>
                    <xdr:rowOff>485775</xdr:rowOff>
                  </to>
                </anchor>
              </controlPr>
            </control>
          </mc:Choice>
        </mc:AlternateContent>
        <mc:AlternateContent xmlns:mc="http://schemas.openxmlformats.org/markup-compatibility/2006">
          <mc:Choice Requires="x14">
            <control shapeId="1714" r:id="rId86" name="Option Button 690">
              <controlPr defaultSize="0" autoFill="0" autoLine="0" autoPict="0">
                <anchor moveWithCells="1">
                  <from>
                    <xdr:col>28</xdr:col>
                    <xdr:colOff>0</xdr:colOff>
                    <xdr:row>469</xdr:row>
                    <xdr:rowOff>123825</xdr:rowOff>
                  </from>
                  <to>
                    <xdr:col>29</xdr:col>
                    <xdr:colOff>0</xdr:colOff>
                    <xdr:row>469</xdr:row>
                    <xdr:rowOff>333375</xdr:rowOff>
                  </to>
                </anchor>
              </controlPr>
            </control>
          </mc:Choice>
        </mc:AlternateContent>
        <mc:AlternateContent xmlns:mc="http://schemas.openxmlformats.org/markup-compatibility/2006">
          <mc:Choice Requires="x14">
            <control shapeId="1724" r:id="rId87" name="Option Button 700">
              <controlPr defaultSize="0" autoFill="0" autoLine="0" autoPict="0">
                <anchor moveWithCells="1">
                  <from>
                    <xdr:col>27</xdr:col>
                    <xdr:colOff>238125</xdr:colOff>
                    <xdr:row>470</xdr:row>
                    <xdr:rowOff>295275</xdr:rowOff>
                  </from>
                  <to>
                    <xdr:col>29</xdr:col>
                    <xdr:colOff>0</xdr:colOff>
                    <xdr:row>470</xdr:row>
                    <xdr:rowOff>790575</xdr:rowOff>
                  </to>
                </anchor>
              </controlPr>
            </control>
          </mc:Choice>
        </mc:AlternateContent>
        <mc:AlternateContent xmlns:mc="http://schemas.openxmlformats.org/markup-compatibility/2006">
          <mc:Choice Requires="x14">
            <control shapeId="1733" r:id="rId88" name="Option Button 709">
              <controlPr defaultSize="0" autoFill="0" autoLine="0" autoPict="0">
                <anchor moveWithCells="1">
                  <from>
                    <xdr:col>25</xdr:col>
                    <xdr:colOff>142875</xdr:colOff>
                    <xdr:row>47</xdr:row>
                    <xdr:rowOff>9525</xdr:rowOff>
                  </from>
                  <to>
                    <xdr:col>26</xdr:col>
                    <xdr:colOff>142875</xdr:colOff>
                    <xdr:row>48</xdr:row>
                    <xdr:rowOff>0</xdr:rowOff>
                  </to>
                </anchor>
              </controlPr>
            </control>
          </mc:Choice>
        </mc:AlternateContent>
        <mc:AlternateContent xmlns:mc="http://schemas.openxmlformats.org/markup-compatibility/2006">
          <mc:Choice Requires="x14">
            <control shapeId="1734" r:id="rId89" name="Check Box 710">
              <controlPr defaultSize="0" autoFill="0" autoLine="0" autoPict="0">
                <anchor moveWithCells="1">
                  <from>
                    <xdr:col>27</xdr:col>
                    <xdr:colOff>133350</xdr:colOff>
                    <xdr:row>47</xdr:row>
                    <xdr:rowOff>0</xdr:rowOff>
                  </from>
                  <to>
                    <xdr:col>47</xdr:col>
                    <xdr:colOff>9525</xdr:colOff>
                    <xdr:row>48</xdr:row>
                    <xdr:rowOff>0</xdr:rowOff>
                  </to>
                </anchor>
              </controlPr>
            </control>
          </mc:Choice>
        </mc:AlternateContent>
        <mc:AlternateContent xmlns:mc="http://schemas.openxmlformats.org/markup-compatibility/2006">
          <mc:Choice Requires="x14">
            <control shapeId="1735" r:id="rId90" name="Check Box 711">
              <controlPr defaultSize="0" autoFill="0" autoLine="0" autoPict="0">
                <anchor moveWithCells="1">
                  <from>
                    <xdr:col>27</xdr:col>
                    <xdr:colOff>133350</xdr:colOff>
                    <xdr:row>48</xdr:row>
                    <xdr:rowOff>0</xdr:rowOff>
                  </from>
                  <to>
                    <xdr:col>29</xdr:col>
                    <xdr:colOff>0</xdr:colOff>
                    <xdr:row>49</xdr:row>
                    <xdr:rowOff>0</xdr:rowOff>
                  </to>
                </anchor>
              </controlPr>
            </control>
          </mc:Choice>
        </mc:AlternateContent>
        <mc:AlternateContent xmlns:mc="http://schemas.openxmlformats.org/markup-compatibility/2006">
          <mc:Choice Requires="x14">
            <control shapeId="1736" r:id="rId91" name="Option Button 712">
              <controlPr defaultSize="0" autoFill="0" autoLine="0" autoPict="0">
                <anchor moveWithCells="1">
                  <from>
                    <xdr:col>25</xdr:col>
                    <xdr:colOff>142875</xdr:colOff>
                    <xdr:row>47</xdr:row>
                    <xdr:rowOff>0</xdr:rowOff>
                  </from>
                  <to>
                    <xdr:col>26</xdr:col>
                    <xdr:colOff>142875</xdr:colOff>
                    <xdr:row>47</xdr:row>
                    <xdr:rowOff>0</xdr:rowOff>
                  </to>
                </anchor>
              </controlPr>
            </control>
          </mc:Choice>
        </mc:AlternateContent>
        <mc:AlternateContent xmlns:mc="http://schemas.openxmlformats.org/markup-compatibility/2006">
          <mc:Choice Requires="x14">
            <control shapeId="1737" r:id="rId92" name="Check Box 713">
              <controlPr defaultSize="0" autoFill="0" autoLine="0" autoPict="0">
                <anchor moveWithCells="1">
                  <from>
                    <xdr:col>27</xdr:col>
                    <xdr:colOff>133350</xdr:colOff>
                    <xdr:row>49</xdr:row>
                    <xdr:rowOff>0</xdr:rowOff>
                  </from>
                  <to>
                    <xdr:col>28</xdr:col>
                    <xdr:colOff>161925</xdr:colOff>
                    <xdr:row>49</xdr:row>
                    <xdr:rowOff>180975</xdr:rowOff>
                  </to>
                </anchor>
              </controlPr>
            </control>
          </mc:Choice>
        </mc:AlternateContent>
        <mc:AlternateContent xmlns:mc="http://schemas.openxmlformats.org/markup-compatibility/2006">
          <mc:Choice Requires="x14">
            <control shapeId="1738" r:id="rId93" name="Option Button 714">
              <controlPr defaultSize="0" autoFill="0" autoLine="0" autoPict="0">
                <anchor moveWithCells="1">
                  <from>
                    <xdr:col>25</xdr:col>
                    <xdr:colOff>142875</xdr:colOff>
                    <xdr:row>48</xdr:row>
                    <xdr:rowOff>0</xdr:rowOff>
                  </from>
                  <to>
                    <xdr:col>26</xdr:col>
                    <xdr:colOff>142875</xdr:colOff>
                    <xdr:row>49</xdr:row>
                    <xdr:rowOff>0</xdr:rowOff>
                  </to>
                </anchor>
              </controlPr>
            </control>
          </mc:Choice>
        </mc:AlternateContent>
        <mc:AlternateContent xmlns:mc="http://schemas.openxmlformats.org/markup-compatibility/2006">
          <mc:Choice Requires="x14">
            <control shapeId="1739" r:id="rId94" name="Option Button 715">
              <controlPr defaultSize="0" autoFill="0" autoLine="0" autoPict="0">
                <anchor moveWithCells="1">
                  <from>
                    <xdr:col>25</xdr:col>
                    <xdr:colOff>142875</xdr:colOff>
                    <xdr:row>49</xdr:row>
                    <xdr:rowOff>19050</xdr:rowOff>
                  </from>
                  <to>
                    <xdr:col>26</xdr:col>
                    <xdr:colOff>190500</xdr:colOff>
                    <xdr:row>49</xdr:row>
                    <xdr:rowOff>190500</xdr:rowOff>
                  </to>
                </anchor>
              </controlPr>
            </control>
          </mc:Choice>
        </mc:AlternateContent>
        <mc:AlternateContent xmlns:mc="http://schemas.openxmlformats.org/markup-compatibility/2006">
          <mc:Choice Requires="x14">
            <control shapeId="1740" r:id="rId95" name="Option Button 716">
              <controlPr defaultSize="0" autoFill="0" autoLine="0" autoPict="0">
                <anchor moveWithCells="1">
                  <from>
                    <xdr:col>25</xdr:col>
                    <xdr:colOff>142875</xdr:colOff>
                    <xdr:row>50</xdr:row>
                    <xdr:rowOff>0</xdr:rowOff>
                  </from>
                  <to>
                    <xdr:col>26</xdr:col>
                    <xdr:colOff>228600</xdr:colOff>
                    <xdr:row>50</xdr:row>
                    <xdr:rowOff>200025</xdr:rowOff>
                  </to>
                </anchor>
              </controlPr>
            </control>
          </mc:Choice>
        </mc:AlternateContent>
        <mc:AlternateContent xmlns:mc="http://schemas.openxmlformats.org/markup-compatibility/2006">
          <mc:Choice Requires="x14">
            <control shapeId="1741" r:id="rId96" name="Option Button 717">
              <controlPr defaultSize="0" autoFill="0" autoLine="0" autoPict="0">
                <anchor moveWithCells="1">
                  <from>
                    <xdr:col>25</xdr:col>
                    <xdr:colOff>142875</xdr:colOff>
                    <xdr:row>51</xdr:row>
                    <xdr:rowOff>0</xdr:rowOff>
                  </from>
                  <to>
                    <xdr:col>26</xdr:col>
                    <xdr:colOff>228600</xdr:colOff>
                    <xdr:row>52</xdr:row>
                    <xdr:rowOff>9525</xdr:rowOff>
                  </to>
                </anchor>
              </controlPr>
            </control>
          </mc:Choice>
        </mc:AlternateContent>
        <mc:AlternateContent xmlns:mc="http://schemas.openxmlformats.org/markup-compatibility/2006">
          <mc:Choice Requires="x14">
            <control shapeId="1742" r:id="rId97" name="Option Button 718">
              <controlPr defaultSize="0" autoFill="0" autoLine="0" autoPict="0">
                <anchor moveWithCells="1">
                  <from>
                    <xdr:col>25</xdr:col>
                    <xdr:colOff>142875</xdr:colOff>
                    <xdr:row>52</xdr:row>
                    <xdr:rowOff>0</xdr:rowOff>
                  </from>
                  <to>
                    <xdr:col>26</xdr:col>
                    <xdr:colOff>228600</xdr:colOff>
                    <xdr:row>53</xdr:row>
                    <xdr:rowOff>19050</xdr:rowOff>
                  </to>
                </anchor>
              </controlPr>
            </control>
          </mc:Choice>
        </mc:AlternateContent>
        <mc:AlternateContent xmlns:mc="http://schemas.openxmlformats.org/markup-compatibility/2006">
          <mc:Choice Requires="x14">
            <control shapeId="1743" r:id="rId98" name="Option Button 719">
              <controlPr defaultSize="0" autoFill="0" autoLine="0" autoPict="0">
                <anchor moveWithCells="1">
                  <from>
                    <xdr:col>25</xdr:col>
                    <xdr:colOff>142875</xdr:colOff>
                    <xdr:row>53</xdr:row>
                    <xdr:rowOff>0</xdr:rowOff>
                  </from>
                  <to>
                    <xdr:col>26</xdr:col>
                    <xdr:colOff>228600</xdr:colOff>
                    <xdr:row>54</xdr:row>
                    <xdr:rowOff>19050</xdr:rowOff>
                  </to>
                </anchor>
              </controlPr>
            </control>
          </mc:Choice>
        </mc:AlternateContent>
        <mc:AlternateContent xmlns:mc="http://schemas.openxmlformats.org/markup-compatibility/2006">
          <mc:Choice Requires="x14">
            <control shapeId="1744" r:id="rId99" name="Option Button 720">
              <controlPr defaultSize="0" autoFill="0" autoLine="0" autoPict="0">
                <anchor moveWithCells="1">
                  <from>
                    <xdr:col>25</xdr:col>
                    <xdr:colOff>142875</xdr:colOff>
                    <xdr:row>54</xdr:row>
                    <xdr:rowOff>0</xdr:rowOff>
                  </from>
                  <to>
                    <xdr:col>26</xdr:col>
                    <xdr:colOff>228600</xdr:colOff>
                    <xdr:row>55</xdr:row>
                    <xdr:rowOff>9525</xdr:rowOff>
                  </to>
                </anchor>
              </controlPr>
            </control>
          </mc:Choice>
        </mc:AlternateContent>
        <mc:AlternateContent xmlns:mc="http://schemas.openxmlformats.org/markup-compatibility/2006">
          <mc:Choice Requires="x14">
            <control shapeId="1745" r:id="rId100" name="Option Button 721">
              <controlPr defaultSize="0" autoFill="0" autoLine="0" autoPict="0">
                <anchor moveWithCells="1">
                  <from>
                    <xdr:col>25</xdr:col>
                    <xdr:colOff>142875</xdr:colOff>
                    <xdr:row>55</xdr:row>
                    <xdr:rowOff>0</xdr:rowOff>
                  </from>
                  <to>
                    <xdr:col>26</xdr:col>
                    <xdr:colOff>228600</xdr:colOff>
                    <xdr:row>56</xdr:row>
                    <xdr:rowOff>9525</xdr:rowOff>
                  </to>
                </anchor>
              </controlPr>
            </control>
          </mc:Choice>
        </mc:AlternateContent>
        <mc:AlternateContent xmlns:mc="http://schemas.openxmlformats.org/markup-compatibility/2006">
          <mc:Choice Requires="x14">
            <control shapeId="1746" r:id="rId101" name="Option Button 722">
              <controlPr defaultSize="0" autoFill="0" autoLine="0" autoPict="0">
                <anchor moveWithCells="1">
                  <from>
                    <xdr:col>25</xdr:col>
                    <xdr:colOff>142875</xdr:colOff>
                    <xdr:row>56</xdr:row>
                    <xdr:rowOff>0</xdr:rowOff>
                  </from>
                  <to>
                    <xdr:col>26</xdr:col>
                    <xdr:colOff>228600</xdr:colOff>
                    <xdr:row>57</xdr:row>
                    <xdr:rowOff>19050</xdr:rowOff>
                  </to>
                </anchor>
              </controlPr>
            </control>
          </mc:Choice>
        </mc:AlternateContent>
        <mc:AlternateContent xmlns:mc="http://schemas.openxmlformats.org/markup-compatibility/2006">
          <mc:Choice Requires="x14">
            <control shapeId="1747" r:id="rId102" name="Option Button 723">
              <controlPr defaultSize="0" autoFill="0" autoLine="0" autoPict="0">
                <anchor moveWithCells="1">
                  <from>
                    <xdr:col>25</xdr:col>
                    <xdr:colOff>142875</xdr:colOff>
                    <xdr:row>57</xdr:row>
                    <xdr:rowOff>0</xdr:rowOff>
                  </from>
                  <to>
                    <xdr:col>26</xdr:col>
                    <xdr:colOff>133350</xdr:colOff>
                    <xdr:row>58</xdr:row>
                    <xdr:rowOff>9525</xdr:rowOff>
                  </to>
                </anchor>
              </controlPr>
            </control>
          </mc:Choice>
        </mc:AlternateContent>
        <mc:AlternateContent xmlns:mc="http://schemas.openxmlformats.org/markup-compatibility/2006">
          <mc:Choice Requires="x14">
            <control shapeId="1748" r:id="rId103" name="Option Button 724">
              <controlPr defaultSize="0" autoFill="0" autoLine="0" autoPict="0">
                <anchor moveWithCells="1">
                  <from>
                    <xdr:col>25</xdr:col>
                    <xdr:colOff>142875</xdr:colOff>
                    <xdr:row>58</xdr:row>
                    <xdr:rowOff>0</xdr:rowOff>
                  </from>
                  <to>
                    <xdr:col>26</xdr:col>
                    <xdr:colOff>228600</xdr:colOff>
                    <xdr:row>59</xdr:row>
                    <xdr:rowOff>19050</xdr:rowOff>
                  </to>
                </anchor>
              </controlPr>
            </control>
          </mc:Choice>
        </mc:AlternateContent>
        <mc:AlternateContent xmlns:mc="http://schemas.openxmlformats.org/markup-compatibility/2006">
          <mc:Choice Requires="x14">
            <control shapeId="1749" r:id="rId104" name="Option Button 725">
              <controlPr locked="0" defaultSize="0" autoFill="0" autoLine="0" autoPict="0">
                <anchor moveWithCells="1">
                  <from>
                    <xdr:col>25</xdr:col>
                    <xdr:colOff>142875</xdr:colOff>
                    <xdr:row>59</xdr:row>
                    <xdr:rowOff>0</xdr:rowOff>
                  </from>
                  <to>
                    <xdr:col>26</xdr:col>
                    <xdr:colOff>228600</xdr:colOff>
                    <xdr:row>60</xdr:row>
                    <xdr:rowOff>9525</xdr:rowOff>
                  </to>
                </anchor>
              </controlPr>
            </control>
          </mc:Choice>
        </mc:AlternateContent>
        <mc:AlternateContent xmlns:mc="http://schemas.openxmlformats.org/markup-compatibility/2006">
          <mc:Choice Requires="x14">
            <control shapeId="1750" r:id="rId105" name="Check Box 726">
              <controlPr defaultSize="0" autoFill="0" autoLine="0" autoPict="0">
                <anchor moveWithCells="1">
                  <from>
                    <xdr:col>27</xdr:col>
                    <xdr:colOff>133350</xdr:colOff>
                    <xdr:row>51</xdr:row>
                    <xdr:rowOff>0</xdr:rowOff>
                  </from>
                  <to>
                    <xdr:col>28</xdr:col>
                    <xdr:colOff>161925</xdr:colOff>
                    <xdr:row>51</xdr:row>
                    <xdr:rowOff>180975</xdr:rowOff>
                  </to>
                </anchor>
              </controlPr>
            </control>
          </mc:Choice>
        </mc:AlternateContent>
        <mc:AlternateContent xmlns:mc="http://schemas.openxmlformats.org/markup-compatibility/2006">
          <mc:Choice Requires="x14">
            <control shapeId="1751" r:id="rId106" name="Check Box 727">
              <controlPr defaultSize="0" autoFill="0" autoLine="0" autoPict="0">
                <anchor moveWithCells="1">
                  <from>
                    <xdr:col>27</xdr:col>
                    <xdr:colOff>133350</xdr:colOff>
                    <xdr:row>50</xdr:row>
                    <xdr:rowOff>0</xdr:rowOff>
                  </from>
                  <to>
                    <xdr:col>28</xdr:col>
                    <xdr:colOff>161925</xdr:colOff>
                    <xdr:row>50</xdr:row>
                    <xdr:rowOff>180975</xdr:rowOff>
                  </to>
                </anchor>
              </controlPr>
            </control>
          </mc:Choice>
        </mc:AlternateContent>
        <mc:AlternateContent xmlns:mc="http://schemas.openxmlformats.org/markup-compatibility/2006">
          <mc:Choice Requires="x14">
            <control shapeId="1752" r:id="rId107" name="Check Box 728">
              <controlPr defaultSize="0" autoFill="0" autoLine="0" autoPict="0">
                <anchor moveWithCells="1">
                  <from>
                    <xdr:col>27</xdr:col>
                    <xdr:colOff>133350</xdr:colOff>
                    <xdr:row>59</xdr:row>
                    <xdr:rowOff>0</xdr:rowOff>
                  </from>
                  <to>
                    <xdr:col>28</xdr:col>
                    <xdr:colOff>161925</xdr:colOff>
                    <xdr:row>59</xdr:row>
                    <xdr:rowOff>180975</xdr:rowOff>
                  </to>
                </anchor>
              </controlPr>
            </control>
          </mc:Choice>
        </mc:AlternateContent>
        <mc:AlternateContent xmlns:mc="http://schemas.openxmlformats.org/markup-compatibility/2006">
          <mc:Choice Requires="x14">
            <control shapeId="1753" r:id="rId108" name="Check Box 729">
              <controlPr defaultSize="0" autoFill="0" autoLine="0" autoPict="0">
                <anchor moveWithCells="1">
                  <from>
                    <xdr:col>27</xdr:col>
                    <xdr:colOff>133350</xdr:colOff>
                    <xdr:row>51</xdr:row>
                    <xdr:rowOff>190500</xdr:rowOff>
                  </from>
                  <to>
                    <xdr:col>28</xdr:col>
                    <xdr:colOff>161925</xdr:colOff>
                    <xdr:row>52</xdr:row>
                    <xdr:rowOff>180975</xdr:rowOff>
                  </to>
                </anchor>
              </controlPr>
            </control>
          </mc:Choice>
        </mc:AlternateContent>
        <mc:AlternateContent xmlns:mc="http://schemas.openxmlformats.org/markup-compatibility/2006">
          <mc:Choice Requires="x14">
            <control shapeId="1754" r:id="rId109" name="Check Box 730">
              <controlPr defaultSize="0" autoFill="0" autoLine="0" autoPict="0">
                <anchor moveWithCells="1">
                  <from>
                    <xdr:col>27</xdr:col>
                    <xdr:colOff>133350</xdr:colOff>
                    <xdr:row>56</xdr:row>
                    <xdr:rowOff>0</xdr:rowOff>
                  </from>
                  <to>
                    <xdr:col>28</xdr:col>
                    <xdr:colOff>161925</xdr:colOff>
                    <xdr:row>56</xdr:row>
                    <xdr:rowOff>180975</xdr:rowOff>
                  </to>
                </anchor>
              </controlPr>
            </control>
          </mc:Choice>
        </mc:AlternateContent>
        <mc:AlternateContent xmlns:mc="http://schemas.openxmlformats.org/markup-compatibility/2006">
          <mc:Choice Requires="x14">
            <control shapeId="1755" r:id="rId110" name="Check Box 731">
              <controlPr defaultSize="0" autoFill="0" autoLine="0" autoPict="0">
                <anchor moveWithCells="1">
                  <from>
                    <xdr:col>27</xdr:col>
                    <xdr:colOff>133350</xdr:colOff>
                    <xdr:row>52</xdr:row>
                    <xdr:rowOff>171450</xdr:rowOff>
                  </from>
                  <to>
                    <xdr:col>28</xdr:col>
                    <xdr:colOff>161925</xdr:colOff>
                    <xdr:row>54</xdr:row>
                    <xdr:rowOff>28575</xdr:rowOff>
                  </to>
                </anchor>
              </controlPr>
            </control>
          </mc:Choice>
        </mc:AlternateContent>
        <mc:AlternateContent xmlns:mc="http://schemas.openxmlformats.org/markup-compatibility/2006">
          <mc:Choice Requires="x14">
            <control shapeId="1756" r:id="rId111" name="Check Box 732">
              <controlPr defaultSize="0" autoFill="0" autoLine="0" autoPict="0">
                <anchor moveWithCells="1">
                  <from>
                    <xdr:col>27</xdr:col>
                    <xdr:colOff>133350</xdr:colOff>
                    <xdr:row>54</xdr:row>
                    <xdr:rowOff>0</xdr:rowOff>
                  </from>
                  <to>
                    <xdr:col>28</xdr:col>
                    <xdr:colOff>161925</xdr:colOff>
                    <xdr:row>54</xdr:row>
                    <xdr:rowOff>180975</xdr:rowOff>
                  </to>
                </anchor>
              </controlPr>
            </control>
          </mc:Choice>
        </mc:AlternateContent>
        <mc:AlternateContent xmlns:mc="http://schemas.openxmlformats.org/markup-compatibility/2006">
          <mc:Choice Requires="x14">
            <control shapeId="1757" r:id="rId112" name="Check Box 733">
              <controlPr defaultSize="0" autoFill="0" autoLine="0" autoPict="0">
                <anchor moveWithCells="1">
                  <from>
                    <xdr:col>27</xdr:col>
                    <xdr:colOff>133350</xdr:colOff>
                    <xdr:row>55</xdr:row>
                    <xdr:rowOff>0</xdr:rowOff>
                  </from>
                  <to>
                    <xdr:col>28</xdr:col>
                    <xdr:colOff>161925</xdr:colOff>
                    <xdr:row>55</xdr:row>
                    <xdr:rowOff>180975</xdr:rowOff>
                  </to>
                </anchor>
              </controlPr>
            </control>
          </mc:Choice>
        </mc:AlternateContent>
        <mc:AlternateContent xmlns:mc="http://schemas.openxmlformats.org/markup-compatibility/2006">
          <mc:Choice Requires="x14">
            <control shapeId="1758" r:id="rId113" name="Check Box 734">
              <controlPr defaultSize="0" autoFill="0" autoLine="0" autoPict="0">
                <anchor moveWithCells="1">
                  <from>
                    <xdr:col>27</xdr:col>
                    <xdr:colOff>133350</xdr:colOff>
                    <xdr:row>57</xdr:row>
                    <xdr:rowOff>0</xdr:rowOff>
                  </from>
                  <to>
                    <xdr:col>28</xdr:col>
                    <xdr:colOff>161925</xdr:colOff>
                    <xdr:row>57</xdr:row>
                    <xdr:rowOff>180975</xdr:rowOff>
                  </to>
                </anchor>
              </controlPr>
            </control>
          </mc:Choice>
        </mc:AlternateContent>
        <mc:AlternateContent xmlns:mc="http://schemas.openxmlformats.org/markup-compatibility/2006">
          <mc:Choice Requires="x14">
            <control shapeId="1759" r:id="rId114" name="Check Box 735">
              <controlPr defaultSize="0" autoFill="0" autoLine="0" autoPict="0">
                <anchor moveWithCells="1">
                  <from>
                    <xdr:col>27</xdr:col>
                    <xdr:colOff>133350</xdr:colOff>
                    <xdr:row>57</xdr:row>
                    <xdr:rowOff>190500</xdr:rowOff>
                  </from>
                  <to>
                    <xdr:col>28</xdr:col>
                    <xdr:colOff>85725</xdr:colOff>
                    <xdr:row>59</xdr:row>
                    <xdr:rowOff>9525</xdr:rowOff>
                  </to>
                </anchor>
              </controlPr>
            </control>
          </mc:Choice>
        </mc:AlternateContent>
        <mc:AlternateContent xmlns:mc="http://schemas.openxmlformats.org/markup-compatibility/2006">
          <mc:Choice Requires="x14">
            <control shapeId="1760" r:id="rId115" name="Group Box 736">
              <controlPr defaultSize="0" autoFill="0" autoPict="0">
                <anchor moveWithCells="1">
                  <from>
                    <xdr:col>25</xdr:col>
                    <xdr:colOff>0</xdr:colOff>
                    <xdr:row>46</xdr:row>
                    <xdr:rowOff>171450</xdr:rowOff>
                  </from>
                  <to>
                    <xdr:col>27</xdr:col>
                    <xdr:colOff>0</xdr:colOff>
                    <xdr:row>68</xdr:row>
                    <xdr:rowOff>209550</xdr:rowOff>
                  </to>
                </anchor>
              </controlPr>
            </control>
          </mc:Choice>
        </mc:AlternateContent>
        <mc:AlternateContent xmlns:mc="http://schemas.openxmlformats.org/markup-compatibility/2006">
          <mc:Choice Requires="x14">
            <control shapeId="1761" r:id="rId116" name="Option Button 737">
              <controlPr defaultSize="0" autoFill="0" autoLine="0" autoPict="0">
                <anchor moveWithCells="1">
                  <from>
                    <xdr:col>25</xdr:col>
                    <xdr:colOff>142875</xdr:colOff>
                    <xdr:row>59</xdr:row>
                    <xdr:rowOff>0</xdr:rowOff>
                  </from>
                  <to>
                    <xdr:col>26</xdr:col>
                    <xdr:colOff>228600</xdr:colOff>
                    <xdr:row>60</xdr:row>
                    <xdr:rowOff>9525</xdr:rowOff>
                  </to>
                </anchor>
              </controlPr>
            </control>
          </mc:Choice>
        </mc:AlternateContent>
        <mc:AlternateContent xmlns:mc="http://schemas.openxmlformats.org/markup-compatibility/2006">
          <mc:Choice Requires="x14">
            <control shapeId="1762" r:id="rId117" name="Option Button 738">
              <controlPr defaultSize="0" autoFill="0" autoLine="0" autoPict="0">
                <anchor moveWithCells="1">
                  <from>
                    <xdr:col>25</xdr:col>
                    <xdr:colOff>142875</xdr:colOff>
                    <xdr:row>60</xdr:row>
                    <xdr:rowOff>0</xdr:rowOff>
                  </from>
                  <to>
                    <xdr:col>26</xdr:col>
                    <xdr:colOff>228600</xdr:colOff>
                    <xdr:row>61</xdr:row>
                    <xdr:rowOff>19050</xdr:rowOff>
                  </to>
                </anchor>
              </controlPr>
            </control>
          </mc:Choice>
        </mc:AlternateContent>
        <mc:AlternateContent xmlns:mc="http://schemas.openxmlformats.org/markup-compatibility/2006">
          <mc:Choice Requires="x14">
            <control shapeId="1763" r:id="rId118" name="Option Button 739">
              <controlPr defaultSize="0" autoFill="0" autoLine="0" autoPict="0">
                <anchor moveWithCells="1">
                  <from>
                    <xdr:col>25</xdr:col>
                    <xdr:colOff>142875</xdr:colOff>
                    <xdr:row>61</xdr:row>
                    <xdr:rowOff>0</xdr:rowOff>
                  </from>
                  <to>
                    <xdr:col>26</xdr:col>
                    <xdr:colOff>228600</xdr:colOff>
                    <xdr:row>62</xdr:row>
                    <xdr:rowOff>19050</xdr:rowOff>
                  </to>
                </anchor>
              </controlPr>
            </control>
          </mc:Choice>
        </mc:AlternateContent>
        <mc:AlternateContent xmlns:mc="http://schemas.openxmlformats.org/markup-compatibility/2006">
          <mc:Choice Requires="x14">
            <control shapeId="1764" r:id="rId119" name="Option Button 740">
              <controlPr defaultSize="0" autoFill="0" autoLine="0" autoPict="0">
                <anchor moveWithCells="1">
                  <from>
                    <xdr:col>25</xdr:col>
                    <xdr:colOff>142875</xdr:colOff>
                    <xdr:row>62</xdr:row>
                    <xdr:rowOff>0</xdr:rowOff>
                  </from>
                  <to>
                    <xdr:col>26</xdr:col>
                    <xdr:colOff>228600</xdr:colOff>
                    <xdr:row>63</xdr:row>
                    <xdr:rowOff>9525</xdr:rowOff>
                  </to>
                </anchor>
              </controlPr>
            </control>
          </mc:Choice>
        </mc:AlternateContent>
        <mc:AlternateContent xmlns:mc="http://schemas.openxmlformats.org/markup-compatibility/2006">
          <mc:Choice Requires="x14">
            <control shapeId="1765" r:id="rId120" name="Check Box 741">
              <controlPr defaultSize="0" autoFill="0" autoLine="0" autoPict="0">
                <anchor moveWithCells="1">
                  <from>
                    <xdr:col>27</xdr:col>
                    <xdr:colOff>133350</xdr:colOff>
                    <xdr:row>59</xdr:row>
                    <xdr:rowOff>190500</xdr:rowOff>
                  </from>
                  <to>
                    <xdr:col>28</xdr:col>
                    <xdr:colOff>161925</xdr:colOff>
                    <xdr:row>60</xdr:row>
                    <xdr:rowOff>180975</xdr:rowOff>
                  </to>
                </anchor>
              </controlPr>
            </control>
          </mc:Choice>
        </mc:AlternateContent>
        <mc:AlternateContent xmlns:mc="http://schemas.openxmlformats.org/markup-compatibility/2006">
          <mc:Choice Requires="x14">
            <control shapeId="1766" r:id="rId121" name="Check Box 742">
              <controlPr defaultSize="0" autoFill="0" autoLine="0" autoPict="0">
                <anchor moveWithCells="1">
                  <from>
                    <xdr:col>27</xdr:col>
                    <xdr:colOff>133350</xdr:colOff>
                    <xdr:row>60</xdr:row>
                    <xdr:rowOff>171450</xdr:rowOff>
                  </from>
                  <to>
                    <xdr:col>28</xdr:col>
                    <xdr:colOff>161925</xdr:colOff>
                    <xdr:row>62</xdr:row>
                    <xdr:rowOff>28575</xdr:rowOff>
                  </to>
                </anchor>
              </controlPr>
            </control>
          </mc:Choice>
        </mc:AlternateContent>
        <mc:AlternateContent xmlns:mc="http://schemas.openxmlformats.org/markup-compatibility/2006">
          <mc:Choice Requires="x14">
            <control shapeId="1767" r:id="rId122" name="Check Box 743">
              <controlPr defaultSize="0" autoFill="0" autoLine="0" autoPict="0">
                <anchor moveWithCells="1">
                  <from>
                    <xdr:col>27</xdr:col>
                    <xdr:colOff>133350</xdr:colOff>
                    <xdr:row>62</xdr:row>
                    <xdr:rowOff>0</xdr:rowOff>
                  </from>
                  <to>
                    <xdr:col>28</xdr:col>
                    <xdr:colOff>161925</xdr:colOff>
                    <xdr:row>62</xdr:row>
                    <xdr:rowOff>180975</xdr:rowOff>
                  </to>
                </anchor>
              </controlPr>
            </control>
          </mc:Choice>
        </mc:AlternateContent>
        <mc:AlternateContent xmlns:mc="http://schemas.openxmlformats.org/markup-compatibility/2006">
          <mc:Choice Requires="x14">
            <control shapeId="1768" r:id="rId123" name="Option Button 744">
              <controlPr defaultSize="0" autoFill="0" autoLine="0" autoPict="0">
                <anchor moveWithCells="1">
                  <from>
                    <xdr:col>25</xdr:col>
                    <xdr:colOff>142875</xdr:colOff>
                    <xdr:row>62</xdr:row>
                    <xdr:rowOff>0</xdr:rowOff>
                  </from>
                  <to>
                    <xdr:col>26</xdr:col>
                    <xdr:colOff>228600</xdr:colOff>
                    <xdr:row>63</xdr:row>
                    <xdr:rowOff>9525</xdr:rowOff>
                  </to>
                </anchor>
              </controlPr>
            </control>
          </mc:Choice>
        </mc:AlternateContent>
        <mc:AlternateContent xmlns:mc="http://schemas.openxmlformats.org/markup-compatibility/2006">
          <mc:Choice Requires="x14">
            <control shapeId="1769" r:id="rId124" name="Option Button 745">
              <controlPr defaultSize="0" autoFill="0" autoLine="0" autoPict="0">
                <anchor moveWithCells="1">
                  <from>
                    <xdr:col>25</xdr:col>
                    <xdr:colOff>142875</xdr:colOff>
                    <xdr:row>63</xdr:row>
                    <xdr:rowOff>0</xdr:rowOff>
                  </from>
                  <to>
                    <xdr:col>26</xdr:col>
                    <xdr:colOff>228600</xdr:colOff>
                    <xdr:row>64</xdr:row>
                    <xdr:rowOff>19050</xdr:rowOff>
                  </to>
                </anchor>
              </controlPr>
            </control>
          </mc:Choice>
        </mc:AlternateContent>
        <mc:AlternateContent xmlns:mc="http://schemas.openxmlformats.org/markup-compatibility/2006">
          <mc:Choice Requires="x14">
            <control shapeId="1770" r:id="rId125" name="Option Button 746">
              <controlPr defaultSize="0" autoFill="0" autoLine="0" autoPict="0">
                <anchor moveWithCells="1">
                  <from>
                    <xdr:col>25</xdr:col>
                    <xdr:colOff>142875</xdr:colOff>
                    <xdr:row>64</xdr:row>
                    <xdr:rowOff>0</xdr:rowOff>
                  </from>
                  <to>
                    <xdr:col>26</xdr:col>
                    <xdr:colOff>228600</xdr:colOff>
                    <xdr:row>65</xdr:row>
                    <xdr:rowOff>19050</xdr:rowOff>
                  </to>
                </anchor>
              </controlPr>
            </control>
          </mc:Choice>
        </mc:AlternateContent>
        <mc:AlternateContent xmlns:mc="http://schemas.openxmlformats.org/markup-compatibility/2006">
          <mc:Choice Requires="x14">
            <control shapeId="1771" r:id="rId126" name="Option Button 747">
              <controlPr defaultSize="0" autoFill="0" autoLine="0" autoPict="0">
                <anchor moveWithCells="1">
                  <from>
                    <xdr:col>25</xdr:col>
                    <xdr:colOff>142875</xdr:colOff>
                    <xdr:row>65</xdr:row>
                    <xdr:rowOff>0</xdr:rowOff>
                  </from>
                  <to>
                    <xdr:col>26</xdr:col>
                    <xdr:colOff>228600</xdr:colOff>
                    <xdr:row>66</xdr:row>
                    <xdr:rowOff>9525</xdr:rowOff>
                  </to>
                </anchor>
              </controlPr>
            </control>
          </mc:Choice>
        </mc:AlternateContent>
        <mc:AlternateContent xmlns:mc="http://schemas.openxmlformats.org/markup-compatibility/2006">
          <mc:Choice Requires="x14">
            <control shapeId="1772" r:id="rId127" name="Check Box 748">
              <controlPr defaultSize="0" autoFill="0" autoLine="0" autoPict="0">
                <anchor moveWithCells="1">
                  <from>
                    <xdr:col>27</xdr:col>
                    <xdr:colOff>133350</xdr:colOff>
                    <xdr:row>62</xdr:row>
                    <xdr:rowOff>190500</xdr:rowOff>
                  </from>
                  <to>
                    <xdr:col>28</xdr:col>
                    <xdr:colOff>161925</xdr:colOff>
                    <xdr:row>63</xdr:row>
                    <xdr:rowOff>180975</xdr:rowOff>
                  </to>
                </anchor>
              </controlPr>
            </control>
          </mc:Choice>
        </mc:AlternateContent>
        <mc:AlternateContent xmlns:mc="http://schemas.openxmlformats.org/markup-compatibility/2006">
          <mc:Choice Requires="x14">
            <control shapeId="1773" r:id="rId128" name="Check Box 749">
              <controlPr defaultSize="0" autoFill="0" autoLine="0" autoPict="0">
                <anchor moveWithCells="1">
                  <from>
                    <xdr:col>27</xdr:col>
                    <xdr:colOff>133350</xdr:colOff>
                    <xdr:row>63</xdr:row>
                    <xdr:rowOff>171450</xdr:rowOff>
                  </from>
                  <to>
                    <xdr:col>28</xdr:col>
                    <xdr:colOff>161925</xdr:colOff>
                    <xdr:row>65</xdr:row>
                    <xdr:rowOff>28575</xdr:rowOff>
                  </to>
                </anchor>
              </controlPr>
            </control>
          </mc:Choice>
        </mc:AlternateContent>
        <mc:AlternateContent xmlns:mc="http://schemas.openxmlformats.org/markup-compatibility/2006">
          <mc:Choice Requires="x14">
            <control shapeId="1774" r:id="rId129" name="Check Box 750">
              <controlPr defaultSize="0" autoFill="0" autoLine="0" autoPict="0">
                <anchor moveWithCells="1">
                  <from>
                    <xdr:col>27</xdr:col>
                    <xdr:colOff>133350</xdr:colOff>
                    <xdr:row>65</xdr:row>
                    <xdr:rowOff>0</xdr:rowOff>
                  </from>
                  <to>
                    <xdr:col>28</xdr:col>
                    <xdr:colOff>161925</xdr:colOff>
                    <xdr:row>65</xdr:row>
                    <xdr:rowOff>180975</xdr:rowOff>
                  </to>
                </anchor>
              </controlPr>
            </control>
          </mc:Choice>
        </mc:AlternateContent>
        <mc:AlternateContent xmlns:mc="http://schemas.openxmlformats.org/markup-compatibility/2006">
          <mc:Choice Requires="x14">
            <control shapeId="1775" r:id="rId130" name="Option Button 751">
              <controlPr defaultSize="0" autoFill="0" autoLine="0" autoPict="0">
                <anchor moveWithCells="1">
                  <from>
                    <xdr:col>25</xdr:col>
                    <xdr:colOff>142875</xdr:colOff>
                    <xdr:row>65</xdr:row>
                    <xdr:rowOff>0</xdr:rowOff>
                  </from>
                  <to>
                    <xdr:col>26</xdr:col>
                    <xdr:colOff>228600</xdr:colOff>
                    <xdr:row>66</xdr:row>
                    <xdr:rowOff>9525</xdr:rowOff>
                  </to>
                </anchor>
              </controlPr>
            </control>
          </mc:Choice>
        </mc:AlternateContent>
        <mc:AlternateContent xmlns:mc="http://schemas.openxmlformats.org/markup-compatibility/2006">
          <mc:Choice Requires="x14">
            <control shapeId="1776" r:id="rId131" name="Option Button 752">
              <controlPr defaultSize="0" autoFill="0" autoLine="0" autoPict="0">
                <anchor moveWithCells="1">
                  <from>
                    <xdr:col>25</xdr:col>
                    <xdr:colOff>142875</xdr:colOff>
                    <xdr:row>68</xdr:row>
                    <xdr:rowOff>0</xdr:rowOff>
                  </from>
                  <to>
                    <xdr:col>26</xdr:col>
                    <xdr:colOff>228600</xdr:colOff>
                    <xdr:row>68</xdr:row>
                    <xdr:rowOff>200025</xdr:rowOff>
                  </to>
                </anchor>
              </controlPr>
            </control>
          </mc:Choice>
        </mc:AlternateContent>
        <mc:AlternateContent xmlns:mc="http://schemas.openxmlformats.org/markup-compatibility/2006">
          <mc:Choice Requires="x14">
            <control shapeId="1777" r:id="rId132" name="Check Box 753">
              <controlPr defaultSize="0" autoFill="0" autoLine="0" autoPict="0">
                <anchor moveWithCells="1">
                  <from>
                    <xdr:col>27</xdr:col>
                    <xdr:colOff>133350</xdr:colOff>
                    <xdr:row>68</xdr:row>
                    <xdr:rowOff>0</xdr:rowOff>
                  </from>
                  <to>
                    <xdr:col>28</xdr:col>
                    <xdr:colOff>161925</xdr:colOff>
                    <xdr:row>68</xdr:row>
                    <xdr:rowOff>180975</xdr:rowOff>
                  </to>
                </anchor>
              </controlPr>
            </control>
          </mc:Choice>
        </mc:AlternateContent>
        <mc:AlternateContent xmlns:mc="http://schemas.openxmlformats.org/markup-compatibility/2006">
          <mc:Choice Requires="x14">
            <control shapeId="1778" r:id="rId133" name="Option Button 754">
              <controlPr defaultSize="0" autoFill="0" autoLine="0" autoPict="0">
                <anchor moveWithCells="1">
                  <from>
                    <xdr:col>25</xdr:col>
                    <xdr:colOff>142875</xdr:colOff>
                    <xdr:row>59</xdr:row>
                    <xdr:rowOff>0</xdr:rowOff>
                  </from>
                  <to>
                    <xdr:col>26</xdr:col>
                    <xdr:colOff>228600</xdr:colOff>
                    <xdr:row>60</xdr:row>
                    <xdr:rowOff>19050</xdr:rowOff>
                  </to>
                </anchor>
              </controlPr>
            </control>
          </mc:Choice>
        </mc:AlternateContent>
        <mc:AlternateContent xmlns:mc="http://schemas.openxmlformats.org/markup-compatibility/2006">
          <mc:Choice Requires="x14">
            <control shapeId="1779" r:id="rId134" name="Option Button 755">
              <controlPr defaultSize="0" autoFill="0" autoLine="0" autoPict="0">
                <anchor moveWithCells="1">
                  <from>
                    <xdr:col>25</xdr:col>
                    <xdr:colOff>142875</xdr:colOff>
                    <xdr:row>60</xdr:row>
                    <xdr:rowOff>0</xdr:rowOff>
                  </from>
                  <to>
                    <xdr:col>26</xdr:col>
                    <xdr:colOff>228600</xdr:colOff>
                    <xdr:row>61</xdr:row>
                    <xdr:rowOff>19050</xdr:rowOff>
                  </to>
                </anchor>
              </controlPr>
            </control>
          </mc:Choice>
        </mc:AlternateContent>
        <mc:AlternateContent xmlns:mc="http://schemas.openxmlformats.org/markup-compatibility/2006">
          <mc:Choice Requires="x14">
            <control shapeId="1780" r:id="rId135" name="Check Box 756">
              <controlPr defaultSize="0" autoFill="0" autoLine="0" autoPict="0">
                <anchor moveWithCells="1">
                  <from>
                    <xdr:col>27</xdr:col>
                    <xdr:colOff>133350</xdr:colOff>
                    <xdr:row>59</xdr:row>
                    <xdr:rowOff>171450</xdr:rowOff>
                  </from>
                  <to>
                    <xdr:col>28</xdr:col>
                    <xdr:colOff>161925</xdr:colOff>
                    <xdr:row>61</xdr:row>
                    <xdr:rowOff>28575</xdr:rowOff>
                  </to>
                </anchor>
              </controlPr>
            </control>
          </mc:Choice>
        </mc:AlternateContent>
        <mc:AlternateContent xmlns:mc="http://schemas.openxmlformats.org/markup-compatibility/2006">
          <mc:Choice Requires="x14">
            <control shapeId="1781" r:id="rId136" name="Check Box 757">
              <controlPr defaultSize="0" autoFill="0" autoLine="0" autoPict="0">
                <anchor moveWithCells="1">
                  <from>
                    <xdr:col>27</xdr:col>
                    <xdr:colOff>133350</xdr:colOff>
                    <xdr:row>59</xdr:row>
                    <xdr:rowOff>0</xdr:rowOff>
                  </from>
                  <to>
                    <xdr:col>28</xdr:col>
                    <xdr:colOff>161925</xdr:colOff>
                    <xdr:row>59</xdr:row>
                    <xdr:rowOff>180975</xdr:rowOff>
                  </to>
                </anchor>
              </controlPr>
            </control>
          </mc:Choice>
        </mc:AlternateContent>
        <mc:AlternateContent xmlns:mc="http://schemas.openxmlformats.org/markup-compatibility/2006">
          <mc:Choice Requires="x14">
            <control shapeId="1832" r:id="rId137" name="Group Box 808">
              <controlPr defaultSize="0" autoFill="0" autoPict="0" altText="">
                <anchor moveWithCells="1">
                  <from>
                    <xdr:col>28</xdr:col>
                    <xdr:colOff>0</xdr:colOff>
                    <xdr:row>464</xdr:row>
                    <xdr:rowOff>0</xdr:rowOff>
                  </from>
                  <to>
                    <xdr:col>47</xdr:col>
                    <xdr:colOff>9525</xdr:colOff>
                    <xdr:row>465</xdr:row>
                    <xdr:rowOff>0</xdr:rowOff>
                  </to>
                </anchor>
              </controlPr>
            </control>
          </mc:Choice>
        </mc:AlternateContent>
        <mc:AlternateContent xmlns:mc="http://schemas.openxmlformats.org/markup-compatibility/2006">
          <mc:Choice Requires="x14">
            <control shapeId="1839" r:id="rId138" name="Group Box 815">
              <controlPr defaultSize="0" autoFill="0" autoPict="0" altText="">
                <anchor moveWithCells="1">
                  <from>
                    <xdr:col>27</xdr:col>
                    <xdr:colOff>238125</xdr:colOff>
                    <xdr:row>421</xdr:row>
                    <xdr:rowOff>190500</xdr:rowOff>
                  </from>
                  <to>
                    <xdr:col>47</xdr:col>
                    <xdr:colOff>9525</xdr:colOff>
                    <xdr:row>425</xdr:row>
                    <xdr:rowOff>323850</xdr:rowOff>
                  </to>
                </anchor>
              </controlPr>
            </control>
          </mc:Choice>
        </mc:AlternateContent>
        <mc:AlternateContent xmlns:mc="http://schemas.openxmlformats.org/markup-compatibility/2006">
          <mc:Choice Requires="x14">
            <control shapeId="1840" r:id="rId139" name="Option Button 816">
              <controlPr defaultSize="0" autoFill="0" autoLine="0" autoPict="0">
                <anchor moveWithCells="1">
                  <from>
                    <xdr:col>28</xdr:col>
                    <xdr:colOff>9525</xdr:colOff>
                    <xdr:row>422</xdr:row>
                    <xdr:rowOff>9525</xdr:rowOff>
                  </from>
                  <to>
                    <xdr:col>28</xdr:col>
                    <xdr:colOff>200025</xdr:colOff>
                    <xdr:row>422</xdr:row>
                    <xdr:rowOff>247650</xdr:rowOff>
                  </to>
                </anchor>
              </controlPr>
            </control>
          </mc:Choice>
        </mc:AlternateContent>
        <mc:AlternateContent xmlns:mc="http://schemas.openxmlformats.org/markup-compatibility/2006">
          <mc:Choice Requires="x14">
            <control shapeId="1841" r:id="rId140" name="Option Button 817">
              <controlPr defaultSize="0" autoFill="0" autoLine="0" autoPict="0">
                <anchor moveWithCells="1">
                  <from>
                    <xdr:col>28</xdr:col>
                    <xdr:colOff>19050</xdr:colOff>
                    <xdr:row>423</xdr:row>
                    <xdr:rowOff>104775</xdr:rowOff>
                  </from>
                  <to>
                    <xdr:col>28</xdr:col>
                    <xdr:colOff>200025</xdr:colOff>
                    <xdr:row>423</xdr:row>
                    <xdr:rowOff>323850</xdr:rowOff>
                  </to>
                </anchor>
              </controlPr>
            </control>
          </mc:Choice>
        </mc:AlternateContent>
        <mc:AlternateContent xmlns:mc="http://schemas.openxmlformats.org/markup-compatibility/2006">
          <mc:Choice Requires="x14">
            <control shapeId="1846" r:id="rId141" name="Option Button 822">
              <controlPr defaultSize="0" autoFill="0" autoLine="0" autoPict="0">
                <anchor moveWithCells="1">
                  <from>
                    <xdr:col>28</xdr:col>
                    <xdr:colOff>19050</xdr:colOff>
                    <xdr:row>424</xdr:row>
                    <xdr:rowOff>66675</xdr:rowOff>
                  </from>
                  <to>
                    <xdr:col>28</xdr:col>
                    <xdr:colOff>180975</xdr:colOff>
                    <xdr:row>424</xdr:row>
                    <xdr:rowOff>285750</xdr:rowOff>
                  </to>
                </anchor>
              </controlPr>
            </control>
          </mc:Choice>
        </mc:AlternateContent>
        <mc:AlternateContent xmlns:mc="http://schemas.openxmlformats.org/markup-compatibility/2006">
          <mc:Choice Requires="x14">
            <control shapeId="1849" r:id="rId142" name="Option Button 825">
              <controlPr defaultSize="0" autoFill="0" autoLine="0" autoPict="0" altText="">
                <anchor moveWithCells="1">
                  <from>
                    <xdr:col>28</xdr:col>
                    <xdr:colOff>9525</xdr:colOff>
                    <xdr:row>464</xdr:row>
                    <xdr:rowOff>114300</xdr:rowOff>
                  </from>
                  <to>
                    <xdr:col>28</xdr:col>
                    <xdr:colOff>190500</xdr:colOff>
                    <xdr:row>464</xdr:row>
                    <xdr:rowOff>285750</xdr:rowOff>
                  </to>
                </anchor>
              </controlPr>
            </control>
          </mc:Choice>
        </mc:AlternateContent>
        <mc:AlternateContent xmlns:mc="http://schemas.openxmlformats.org/markup-compatibility/2006">
          <mc:Choice Requires="x14">
            <control shapeId="1850" r:id="rId143" name="Option Button 826">
              <controlPr defaultSize="0" autoFill="0" autoLine="0" autoPict="0">
                <anchor moveWithCells="1">
                  <from>
                    <xdr:col>28</xdr:col>
                    <xdr:colOff>0</xdr:colOff>
                    <xdr:row>554</xdr:row>
                    <xdr:rowOff>9525</xdr:rowOff>
                  </from>
                  <to>
                    <xdr:col>47</xdr:col>
                    <xdr:colOff>9525</xdr:colOff>
                    <xdr:row>555</xdr:row>
                    <xdr:rowOff>9525</xdr:rowOff>
                  </to>
                </anchor>
              </controlPr>
            </control>
          </mc:Choice>
        </mc:AlternateContent>
        <mc:AlternateContent xmlns:mc="http://schemas.openxmlformats.org/markup-compatibility/2006">
          <mc:Choice Requires="x14">
            <control shapeId="1851" r:id="rId144" name="Option Button 827">
              <controlPr defaultSize="0" autoFill="0" autoLine="0" autoPict="0">
                <anchor moveWithCells="1">
                  <from>
                    <xdr:col>28</xdr:col>
                    <xdr:colOff>0</xdr:colOff>
                    <xdr:row>555</xdr:row>
                    <xdr:rowOff>9525</xdr:rowOff>
                  </from>
                  <to>
                    <xdr:col>47</xdr:col>
                    <xdr:colOff>9525</xdr:colOff>
                    <xdr:row>555</xdr:row>
                    <xdr:rowOff>200025</xdr:rowOff>
                  </to>
                </anchor>
              </controlPr>
            </control>
          </mc:Choice>
        </mc:AlternateContent>
        <mc:AlternateContent xmlns:mc="http://schemas.openxmlformats.org/markup-compatibility/2006">
          <mc:Choice Requires="x14">
            <control shapeId="1852" r:id="rId145" name="Option Button 828">
              <controlPr defaultSize="0" autoFill="0" autoLine="0" autoPict="0">
                <anchor moveWithCells="1">
                  <from>
                    <xdr:col>28</xdr:col>
                    <xdr:colOff>0</xdr:colOff>
                    <xdr:row>564</xdr:row>
                    <xdr:rowOff>9525</xdr:rowOff>
                  </from>
                  <to>
                    <xdr:col>47</xdr:col>
                    <xdr:colOff>9525</xdr:colOff>
                    <xdr:row>565</xdr:row>
                    <xdr:rowOff>9525</xdr:rowOff>
                  </to>
                </anchor>
              </controlPr>
            </control>
          </mc:Choice>
        </mc:AlternateContent>
        <mc:AlternateContent xmlns:mc="http://schemas.openxmlformats.org/markup-compatibility/2006">
          <mc:Choice Requires="x14">
            <control shapeId="1853" r:id="rId146" name="Option Button 829">
              <controlPr defaultSize="0" autoFill="0" autoLine="0" autoPict="0">
                <anchor moveWithCells="1">
                  <from>
                    <xdr:col>28</xdr:col>
                    <xdr:colOff>0</xdr:colOff>
                    <xdr:row>565</xdr:row>
                    <xdr:rowOff>9525</xdr:rowOff>
                  </from>
                  <to>
                    <xdr:col>47</xdr:col>
                    <xdr:colOff>9525</xdr:colOff>
                    <xdr:row>566</xdr:row>
                    <xdr:rowOff>9525</xdr:rowOff>
                  </to>
                </anchor>
              </controlPr>
            </control>
          </mc:Choice>
        </mc:AlternateContent>
        <mc:AlternateContent xmlns:mc="http://schemas.openxmlformats.org/markup-compatibility/2006">
          <mc:Choice Requires="x14">
            <control shapeId="1854" r:id="rId147" name="Group Box 830">
              <controlPr defaultSize="0" autoFill="0" autoPict="0">
                <anchor moveWithCells="1">
                  <from>
                    <xdr:col>28</xdr:col>
                    <xdr:colOff>0</xdr:colOff>
                    <xdr:row>554</xdr:row>
                    <xdr:rowOff>0</xdr:rowOff>
                  </from>
                  <to>
                    <xdr:col>47</xdr:col>
                    <xdr:colOff>9525</xdr:colOff>
                    <xdr:row>556</xdr:row>
                    <xdr:rowOff>9525</xdr:rowOff>
                  </to>
                </anchor>
              </controlPr>
            </control>
          </mc:Choice>
        </mc:AlternateContent>
        <mc:AlternateContent xmlns:mc="http://schemas.openxmlformats.org/markup-compatibility/2006">
          <mc:Choice Requires="x14">
            <control shapeId="1855" r:id="rId148" name="Group Box 831">
              <controlPr defaultSize="0" autoFill="0" autoPict="0">
                <anchor moveWithCells="1">
                  <from>
                    <xdr:col>28</xdr:col>
                    <xdr:colOff>0</xdr:colOff>
                    <xdr:row>564</xdr:row>
                    <xdr:rowOff>0</xdr:rowOff>
                  </from>
                  <to>
                    <xdr:col>47</xdr:col>
                    <xdr:colOff>9525</xdr:colOff>
                    <xdr:row>566</xdr:row>
                    <xdr:rowOff>9525</xdr:rowOff>
                  </to>
                </anchor>
              </controlPr>
            </control>
          </mc:Choice>
        </mc:AlternateContent>
        <mc:AlternateContent xmlns:mc="http://schemas.openxmlformats.org/markup-compatibility/2006">
          <mc:Choice Requires="x14">
            <control shapeId="1856" r:id="rId149" name="Check Box 832">
              <controlPr defaultSize="0" autoFill="0" autoLine="0" autoPict="0">
                <anchor moveWithCells="1">
                  <from>
                    <xdr:col>28</xdr:col>
                    <xdr:colOff>0</xdr:colOff>
                    <xdr:row>655</xdr:row>
                    <xdr:rowOff>0</xdr:rowOff>
                  </from>
                  <to>
                    <xdr:col>47</xdr:col>
                    <xdr:colOff>9525</xdr:colOff>
                    <xdr:row>656</xdr:row>
                    <xdr:rowOff>0</xdr:rowOff>
                  </to>
                </anchor>
              </controlPr>
            </control>
          </mc:Choice>
        </mc:AlternateContent>
        <mc:AlternateContent xmlns:mc="http://schemas.openxmlformats.org/markup-compatibility/2006">
          <mc:Choice Requires="x14">
            <control shapeId="1857" r:id="rId150" name="Check Box 833">
              <controlPr defaultSize="0" autoFill="0" autoLine="0" autoPict="0">
                <anchor moveWithCells="1">
                  <from>
                    <xdr:col>28</xdr:col>
                    <xdr:colOff>0</xdr:colOff>
                    <xdr:row>659</xdr:row>
                    <xdr:rowOff>0</xdr:rowOff>
                  </from>
                  <to>
                    <xdr:col>47</xdr:col>
                    <xdr:colOff>9525</xdr:colOff>
                    <xdr:row>660</xdr:row>
                    <xdr:rowOff>9525</xdr:rowOff>
                  </to>
                </anchor>
              </controlPr>
            </control>
          </mc:Choice>
        </mc:AlternateContent>
        <mc:AlternateContent xmlns:mc="http://schemas.openxmlformats.org/markup-compatibility/2006">
          <mc:Choice Requires="x14">
            <control shapeId="1858" r:id="rId151" name="Check Box 834">
              <controlPr defaultSize="0" autoFill="0" autoLine="0" autoPict="0">
                <anchor moveWithCells="1">
                  <from>
                    <xdr:col>28</xdr:col>
                    <xdr:colOff>0</xdr:colOff>
                    <xdr:row>674</xdr:row>
                    <xdr:rowOff>9525</xdr:rowOff>
                  </from>
                  <to>
                    <xdr:col>29</xdr:col>
                    <xdr:colOff>0</xdr:colOff>
                    <xdr:row>674</xdr:row>
                    <xdr:rowOff>390525</xdr:rowOff>
                  </to>
                </anchor>
              </controlPr>
            </control>
          </mc:Choice>
        </mc:AlternateContent>
        <mc:AlternateContent xmlns:mc="http://schemas.openxmlformats.org/markup-compatibility/2006">
          <mc:Choice Requires="x14">
            <control shapeId="1859" r:id="rId152" name="Check Box 835">
              <controlPr defaultSize="0" autoFill="0" autoLine="0" autoPict="0">
                <anchor moveWithCells="1">
                  <from>
                    <xdr:col>28</xdr:col>
                    <xdr:colOff>9525</xdr:colOff>
                    <xdr:row>678</xdr:row>
                    <xdr:rowOff>0</xdr:rowOff>
                  </from>
                  <to>
                    <xdr:col>29</xdr:col>
                    <xdr:colOff>0</xdr:colOff>
                    <xdr:row>679</xdr:row>
                    <xdr:rowOff>9525</xdr:rowOff>
                  </to>
                </anchor>
              </controlPr>
            </control>
          </mc:Choice>
        </mc:AlternateContent>
        <mc:AlternateContent xmlns:mc="http://schemas.openxmlformats.org/markup-compatibility/2006">
          <mc:Choice Requires="x14">
            <control shapeId="1860" r:id="rId153" name="Check Box 836">
              <controlPr defaultSize="0" autoFill="0" autoLine="0" autoPict="0">
                <anchor moveWithCells="1">
                  <from>
                    <xdr:col>28</xdr:col>
                    <xdr:colOff>0</xdr:colOff>
                    <xdr:row>578</xdr:row>
                    <xdr:rowOff>9525</xdr:rowOff>
                  </from>
                  <to>
                    <xdr:col>47</xdr:col>
                    <xdr:colOff>9525</xdr:colOff>
                    <xdr:row>579</xdr:row>
                    <xdr:rowOff>9525</xdr:rowOff>
                  </to>
                </anchor>
              </controlPr>
            </control>
          </mc:Choice>
        </mc:AlternateContent>
        <mc:AlternateContent xmlns:mc="http://schemas.openxmlformats.org/markup-compatibility/2006">
          <mc:Choice Requires="x14">
            <control shapeId="1861" r:id="rId154" name="Check Box 837">
              <controlPr defaultSize="0" autoFill="0" autoLine="0" autoPict="0">
                <anchor moveWithCells="1">
                  <from>
                    <xdr:col>28</xdr:col>
                    <xdr:colOff>0</xdr:colOff>
                    <xdr:row>581</xdr:row>
                    <xdr:rowOff>190500</xdr:rowOff>
                  </from>
                  <to>
                    <xdr:col>29</xdr:col>
                    <xdr:colOff>0</xdr:colOff>
                    <xdr:row>583</xdr:row>
                    <xdr:rowOff>0</xdr:rowOff>
                  </to>
                </anchor>
              </controlPr>
            </control>
          </mc:Choice>
        </mc:AlternateContent>
        <mc:AlternateContent xmlns:mc="http://schemas.openxmlformats.org/markup-compatibility/2006">
          <mc:Choice Requires="x14">
            <control shapeId="1862" r:id="rId155" name="Check Box 838">
              <controlPr defaultSize="0" autoFill="0" autoLine="0" autoPict="0">
                <anchor moveWithCells="1">
                  <from>
                    <xdr:col>28</xdr:col>
                    <xdr:colOff>9525</xdr:colOff>
                    <xdr:row>586</xdr:row>
                    <xdr:rowOff>9525</xdr:rowOff>
                  </from>
                  <to>
                    <xdr:col>47</xdr:col>
                    <xdr:colOff>9525</xdr:colOff>
                    <xdr:row>587</xdr:row>
                    <xdr:rowOff>0</xdr:rowOff>
                  </to>
                </anchor>
              </controlPr>
            </control>
          </mc:Choice>
        </mc:AlternateContent>
        <mc:AlternateContent xmlns:mc="http://schemas.openxmlformats.org/markup-compatibility/2006">
          <mc:Choice Requires="x14">
            <control shapeId="1863" r:id="rId156" name="Check Box 839">
              <controlPr defaultSize="0" autoFill="0" autoLine="0" autoPict="0">
                <anchor moveWithCells="1">
                  <from>
                    <xdr:col>28</xdr:col>
                    <xdr:colOff>9525</xdr:colOff>
                    <xdr:row>601</xdr:row>
                    <xdr:rowOff>9525</xdr:rowOff>
                  </from>
                  <to>
                    <xdr:col>47</xdr:col>
                    <xdr:colOff>9525</xdr:colOff>
                    <xdr:row>602</xdr:row>
                    <xdr:rowOff>0</xdr:rowOff>
                  </to>
                </anchor>
              </controlPr>
            </control>
          </mc:Choice>
        </mc:AlternateContent>
        <mc:AlternateContent xmlns:mc="http://schemas.openxmlformats.org/markup-compatibility/2006">
          <mc:Choice Requires="x14">
            <control shapeId="1864" r:id="rId157" name="Check Box 840">
              <controlPr defaultSize="0" autoFill="0" autoLine="0" autoPict="0">
                <anchor moveWithCells="1">
                  <from>
                    <xdr:col>28</xdr:col>
                    <xdr:colOff>9525</xdr:colOff>
                    <xdr:row>605</xdr:row>
                    <xdr:rowOff>0</xdr:rowOff>
                  </from>
                  <to>
                    <xdr:col>28</xdr:col>
                    <xdr:colOff>219075</xdr:colOff>
                    <xdr:row>605</xdr:row>
                    <xdr:rowOff>419100</xdr:rowOff>
                  </to>
                </anchor>
              </controlPr>
            </control>
          </mc:Choice>
        </mc:AlternateContent>
        <mc:AlternateContent xmlns:mc="http://schemas.openxmlformats.org/markup-compatibility/2006">
          <mc:Choice Requires="x14">
            <control shapeId="1865" r:id="rId158" name="Check Box 841">
              <controlPr defaultSize="0" autoFill="0" autoLine="0" autoPict="0">
                <anchor moveWithCells="1">
                  <from>
                    <xdr:col>28</xdr:col>
                    <xdr:colOff>0</xdr:colOff>
                    <xdr:row>609</xdr:row>
                    <xdr:rowOff>0</xdr:rowOff>
                  </from>
                  <to>
                    <xdr:col>47</xdr:col>
                    <xdr:colOff>9525</xdr:colOff>
                    <xdr:row>609</xdr:row>
                    <xdr:rowOff>371475</xdr:rowOff>
                  </to>
                </anchor>
              </controlPr>
            </control>
          </mc:Choice>
        </mc:AlternateContent>
        <mc:AlternateContent xmlns:mc="http://schemas.openxmlformats.org/markup-compatibility/2006">
          <mc:Choice Requires="x14">
            <control shapeId="1866" r:id="rId159" name="Check Box 842">
              <controlPr defaultSize="0" autoFill="0" autoLine="0" autoPict="0">
                <anchor moveWithCells="1">
                  <from>
                    <xdr:col>28</xdr:col>
                    <xdr:colOff>9525</xdr:colOff>
                    <xdr:row>651</xdr:row>
                    <xdr:rowOff>9525</xdr:rowOff>
                  </from>
                  <to>
                    <xdr:col>29</xdr:col>
                    <xdr:colOff>0</xdr:colOff>
                    <xdr:row>652</xdr:row>
                    <xdr:rowOff>0</xdr:rowOff>
                  </to>
                </anchor>
              </controlPr>
            </control>
          </mc:Choice>
        </mc:AlternateContent>
        <mc:AlternateContent xmlns:mc="http://schemas.openxmlformats.org/markup-compatibility/2006">
          <mc:Choice Requires="x14">
            <control shapeId="1867" r:id="rId160" name="Check Box 843">
              <controlPr defaultSize="0" autoFill="0" autoLine="0" autoPict="0">
                <anchor moveWithCells="1">
                  <from>
                    <xdr:col>28</xdr:col>
                    <xdr:colOff>9525</xdr:colOff>
                    <xdr:row>670</xdr:row>
                    <xdr:rowOff>9525</xdr:rowOff>
                  </from>
                  <to>
                    <xdr:col>29</xdr:col>
                    <xdr:colOff>0</xdr:colOff>
                    <xdr:row>671</xdr:row>
                    <xdr:rowOff>0</xdr:rowOff>
                  </to>
                </anchor>
              </controlPr>
            </control>
          </mc:Choice>
        </mc:AlternateContent>
        <mc:AlternateContent xmlns:mc="http://schemas.openxmlformats.org/markup-compatibility/2006">
          <mc:Choice Requires="x14">
            <control shapeId="1868" r:id="rId161" name="Check Box 844">
              <controlPr defaultSize="0" autoFill="0" autoLine="0" autoPict="0">
                <anchor moveWithCells="1">
                  <from>
                    <xdr:col>28</xdr:col>
                    <xdr:colOff>9525</xdr:colOff>
                    <xdr:row>574</xdr:row>
                    <xdr:rowOff>9525</xdr:rowOff>
                  </from>
                  <to>
                    <xdr:col>47</xdr:col>
                    <xdr:colOff>9525</xdr:colOff>
                    <xdr:row>575</xdr:row>
                    <xdr:rowOff>9525</xdr:rowOff>
                  </to>
                </anchor>
              </controlPr>
            </control>
          </mc:Choice>
        </mc:AlternateContent>
        <mc:AlternateContent xmlns:mc="http://schemas.openxmlformats.org/markup-compatibility/2006">
          <mc:Choice Requires="x14">
            <control shapeId="1869" r:id="rId162" name="Check Box 845">
              <controlPr defaultSize="0" autoFill="0" autoLine="0" autoPict="0">
                <anchor moveWithCells="1">
                  <from>
                    <xdr:col>28</xdr:col>
                    <xdr:colOff>9525</xdr:colOff>
                    <xdr:row>593</xdr:row>
                    <xdr:rowOff>9525</xdr:rowOff>
                  </from>
                  <to>
                    <xdr:col>47</xdr:col>
                    <xdr:colOff>9525</xdr:colOff>
                    <xdr:row>594</xdr:row>
                    <xdr:rowOff>0</xdr:rowOff>
                  </to>
                </anchor>
              </controlPr>
            </control>
          </mc:Choice>
        </mc:AlternateContent>
        <mc:AlternateContent xmlns:mc="http://schemas.openxmlformats.org/markup-compatibility/2006">
          <mc:Choice Requires="x14">
            <control shapeId="1870" r:id="rId163" name="Check Box 846">
              <controlPr defaultSize="0" autoFill="0" autoLine="0" autoPict="0">
                <anchor moveWithCells="1">
                  <from>
                    <xdr:col>28</xdr:col>
                    <xdr:colOff>9525</xdr:colOff>
                    <xdr:row>597</xdr:row>
                    <xdr:rowOff>9525</xdr:rowOff>
                  </from>
                  <to>
                    <xdr:col>28</xdr:col>
                    <xdr:colOff>219075</xdr:colOff>
                    <xdr:row>598</xdr:row>
                    <xdr:rowOff>0</xdr:rowOff>
                  </to>
                </anchor>
              </controlPr>
            </control>
          </mc:Choice>
        </mc:AlternateContent>
        <mc:AlternateContent xmlns:mc="http://schemas.openxmlformats.org/markup-compatibility/2006">
          <mc:Choice Requires="x14">
            <control shapeId="1871" r:id="rId164" name="Group Box 847">
              <controlPr defaultSize="0" autoFill="0" autoPict="0">
                <anchor moveWithCells="1">
                  <from>
                    <xdr:col>28</xdr:col>
                    <xdr:colOff>9525</xdr:colOff>
                    <xdr:row>616</xdr:row>
                    <xdr:rowOff>9525</xdr:rowOff>
                  </from>
                  <to>
                    <xdr:col>47</xdr:col>
                    <xdr:colOff>9525</xdr:colOff>
                    <xdr:row>622</xdr:row>
                    <xdr:rowOff>9525</xdr:rowOff>
                  </to>
                </anchor>
              </controlPr>
            </control>
          </mc:Choice>
        </mc:AlternateContent>
        <mc:AlternateContent xmlns:mc="http://schemas.openxmlformats.org/markup-compatibility/2006">
          <mc:Choice Requires="x14">
            <control shapeId="1872" r:id="rId165" name="Group Box 848">
              <controlPr defaultSize="0" autoFill="0" autoPict="0">
                <anchor moveWithCells="1">
                  <from>
                    <xdr:col>28</xdr:col>
                    <xdr:colOff>0</xdr:colOff>
                    <xdr:row>624</xdr:row>
                    <xdr:rowOff>0</xdr:rowOff>
                  </from>
                  <to>
                    <xdr:col>47</xdr:col>
                    <xdr:colOff>9525</xdr:colOff>
                    <xdr:row>630</xdr:row>
                    <xdr:rowOff>9525</xdr:rowOff>
                  </to>
                </anchor>
              </controlPr>
            </control>
          </mc:Choice>
        </mc:AlternateContent>
        <mc:AlternateContent xmlns:mc="http://schemas.openxmlformats.org/markup-compatibility/2006">
          <mc:Choice Requires="x14">
            <control shapeId="1873" r:id="rId166" name="Group Box 849">
              <controlPr defaultSize="0" autoFill="0" autoPict="0">
                <anchor moveWithCells="1">
                  <from>
                    <xdr:col>28</xdr:col>
                    <xdr:colOff>0</xdr:colOff>
                    <xdr:row>632</xdr:row>
                    <xdr:rowOff>0</xdr:rowOff>
                  </from>
                  <to>
                    <xdr:col>47</xdr:col>
                    <xdr:colOff>9525</xdr:colOff>
                    <xdr:row>635</xdr:row>
                    <xdr:rowOff>9525</xdr:rowOff>
                  </to>
                </anchor>
              </controlPr>
            </control>
          </mc:Choice>
        </mc:AlternateContent>
        <mc:AlternateContent xmlns:mc="http://schemas.openxmlformats.org/markup-compatibility/2006">
          <mc:Choice Requires="x14">
            <control shapeId="1874" r:id="rId167" name="Group Box 850">
              <controlPr defaultSize="0" autoFill="0" autoPict="0">
                <anchor moveWithCells="1">
                  <from>
                    <xdr:col>28</xdr:col>
                    <xdr:colOff>0</xdr:colOff>
                    <xdr:row>645</xdr:row>
                    <xdr:rowOff>0</xdr:rowOff>
                  </from>
                  <to>
                    <xdr:col>29</xdr:col>
                    <xdr:colOff>0</xdr:colOff>
                    <xdr:row>647</xdr:row>
                    <xdr:rowOff>9525</xdr:rowOff>
                  </to>
                </anchor>
              </controlPr>
            </control>
          </mc:Choice>
        </mc:AlternateContent>
        <mc:AlternateContent xmlns:mc="http://schemas.openxmlformats.org/markup-compatibility/2006">
          <mc:Choice Requires="x14">
            <control shapeId="1875" r:id="rId168" name="Option Button 851">
              <controlPr defaultSize="0" autoFill="0" autoLine="0" autoPict="0" altText="">
                <anchor moveWithCells="1">
                  <from>
                    <xdr:col>28</xdr:col>
                    <xdr:colOff>19050</xdr:colOff>
                    <xdr:row>616</xdr:row>
                    <xdr:rowOff>28575</xdr:rowOff>
                  </from>
                  <to>
                    <xdr:col>29</xdr:col>
                    <xdr:colOff>0</xdr:colOff>
                    <xdr:row>616</xdr:row>
                    <xdr:rowOff>285750</xdr:rowOff>
                  </to>
                </anchor>
              </controlPr>
            </control>
          </mc:Choice>
        </mc:AlternateContent>
        <mc:AlternateContent xmlns:mc="http://schemas.openxmlformats.org/markup-compatibility/2006">
          <mc:Choice Requires="x14">
            <control shapeId="1876" r:id="rId169" name="Option Button 852">
              <controlPr defaultSize="0" autoFill="0" autoLine="0" autoPict="0">
                <anchor moveWithCells="1">
                  <from>
                    <xdr:col>28</xdr:col>
                    <xdr:colOff>9525</xdr:colOff>
                    <xdr:row>617</xdr:row>
                    <xdr:rowOff>9525</xdr:rowOff>
                  </from>
                  <to>
                    <xdr:col>29</xdr:col>
                    <xdr:colOff>0</xdr:colOff>
                    <xdr:row>617</xdr:row>
                    <xdr:rowOff>304800</xdr:rowOff>
                  </to>
                </anchor>
              </controlPr>
            </control>
          </mc:Choice>
        </mc:AlternateContent>
        <mc:AlternateContent xmlns:mc="http://schemas.openxmlformats.org/markup-compatibility/2006">
          <mc:Choice Requires="x14">
            <control shapeId="1877" r:id="rId170" name="Option Button 853">
              <controlPr defaultSize="0" autoFill="0" autoLine="0" autoPict="0">
                <anchor moveWithCells="1">
                  <from>
                    <xdr:col>28</xdr:col>
                    <xdr:colOff>19050</xdr:colOff>
                    <xdr:row>618</xdr:row>
                    <xdr:rowOff>9525</xdr:rowOff>
                  </from>
                  <to>
                    <xdr:col>28</xdr:col>
                    <xdr:colOff>219075</xdr:colOff>
                    <xdr:row>618</xdr:row>
                    <xdr:rowOff>295275</xdr:rowOff>
                  </to>
                </anchor>
              </controlPr>
            </control>
          </mc:Choice>
        </mc:AlternateContent>
        <mc:AlternateContent xmlns:mc="http://schemas.openxmlformats.org/markup-compatibility/2006">
          <mc:Choice Requires="x14">
            <control shapeId="1878" r:id="rId171" name="Option Button 854">
              <controlPr defaultSize="0" autoFill="0" autoLine="0" autoPict="0">
                <anchor moveWithCells="1">
                  <from>
                    <xdr:col>28</xdr:col>
                    <xdr:colOff>19050</xdr:colOff>
                    <xdr:row>619</xdr:row>
                    <xdr:rowOff>9525</xdr:rowOff>
                  </from>
                  <to>
                    <xdr:col>29</xdr:col>
                    <xdr:colOff>0</xdr:colOff>
                    <xdr:row>620</xdr:row>
                    <xdr:rowOff>0</xdr:rowOff>
                  </to>
                </anchor>
              </controlPr>
            </control>
          </mc:Choice>
        </mc:AlternateContent>
        <mc:AlternateContent xmlns:mc="http://schemas.openxmlformats.org/markup-compatibility/2006">
          <mc:Choice Requires="x14">
            <control shapeId="1879" r:id="rId172" name="Option Button 855">
              <controlPr defaultSize="0" autoFill="0" autoLine="0" autoPict="0">
                <anchor moveWithCells="1">
                  <from>
                    <xdr:col>28</xdr:col>
                    <xdr:colOff>19050</xdr:colOff>
                    <xdr:row>620</xdr:row>
                    <xdr:rowOff>9525</xdr:rowOff>
                  </from>
                  <to>
                    <xdr:col>29</xdr:col>
                    <xdr:colOff>0</xdr:colOff>
                    <xdr:row>621</xdr:row>
                    <xdr:rowOff>0</xdr:rowOff>
                  </to>
                </anchor>
              </controlPr>
            </control>
          </mc:Choice>
        </mc:AlternateContent>
        <mc:AlternateContent xmlns:mc="http://schemas.openxmlformats.org/markup-compatibility/2006">
          <mc:Choice Requires="x14">
            <control shapeId="1880" r:id="rId173" name="Option Button 856">
              <controlPr defaultSize="0" autoFill="0" autoLine="0" autoPict="0" altText="">
                <anchor moveWithCells="1">
                  <from>
                    <xdr:col>28</xdr:col>
                    <xdr:colOff>9525</xdr:colOff>
                    <xdr:row>621</xdr:row>
                    <xdr:rowOff>0</xdr:rowOff>
                  </from>
                  <to>
                    <xdr:col>29</xdr:col>
                    <xdr:colOff>0</xdr:colOff>
                    <xdr:row>622</xdr:row>
                    <xdr:rowOff>9525</xdr:rowOff>
                  </to>
                </anchor>
              </controlPr>
            </control>
          </mc:Choice>
        </mc:AlternateContent>
        <mc:AlternateContent xmlns:mc="http://schemas.openxmlformats.org/markup-compatibility/2006">
          <mc:Choice Requires="x14">
            <control shapeId="1882" r:id="rId174" name="Option Button 858">
              <controlPr defaultSize="0" autoFill="0" autoLine="0" autoPict="0">
                <anchor moveWithCells="1">
                  <from>
                    <xdr:col>28</xdr:col>
                    <xdr:colOff>19050</xdr:colOff>
                    <xdr:row>624</xdr:row>
                    <xdr:rowOff>19050</xdr:rowOff>
                  </from>
                  <to>
                    <xdr:col>29</xdr:col>
                    <xdr:colOff>0</xdr:colOff>
                    <xdr:row>625</xdr:row>
                    <xdr:rowOff>0</xdr:rowOff>
                  </to>
                </anchor>
              </controlPr>
            </control>
          </mc:Choice>
        </mc:AlternateContent>
        <mc:AlternateContent xmlns:mc="http://schemas.openxmlformats.org/markup-compatibility/2006">
          <mc:Choice Requires="x14">
            <control shapeId="1883" r:id="rId175" name="Option Button 859">
              <controlPr defaultSize="0" autoFill="0" autoLine="0" autoPict="0">
                <anchor moveWithCells="1">
                  <from>
                    <xdr:col>28</xdr:col>
                    <xdr:colOff>19050</xdr:colOff>
                    <xdr:row>625</xdr:row>
                    <xdr:rowOff>9525</xdr:rowOff>
                  </from>
                  <to>
                    <xdr:col>29</xdr:col>
                    <xdr:colOff>0</xdr:colOff>
                    <xdr:row>626</xdr:row>
                    <xdr:rowOff>0</xdr:rowOff>
                  </to>
                </anchor>
              </controlPr>
            </control>
          </mc:Choice>
        </mc:AlternateContent>
        <mc:AlternateContent xmlns:mc="http://schemas.openxmlformats.org/markup-compatibility/2006">
          <mc:Choice Requires="x14">
            <control shapeId="1884" r:id="rId176" name="Option Button 860">
              <controlPr defaultSize="0" autoFill="0" autoLine="0" autoPict="0">
                <anchor moveWithCells="1">
                  <from>
                    <xdr:col>28</xdr:col>
                    <xdr:colOff>19050</xdr:colOff>
                    <xdr:row>626</xdr:row>
                    <xdr:rowOff>9525</xdr:rowOff>
                  </from>
                  <to>
                    <xdr:col>29</xdr:col>
                    <xdr:colOff>0</xdr:colOff>
                    <xdr:row>627</xdr:row>
                    <xdr:rowOff>0</xdr:rowOff>
                  </to>
                </anchor>
              </controlPr>
            </control>
          </mc:Choice>
        </mc:AlternateContent>
        <mc:AlternateContent xmlns:mc="http://schemas.openxmlformats.org/markup-compatibility/2006">
          <mc:Choice Requires="x14">
            <control shapeId="1885" r:id="rId177" name="Option Button 861">
              <controlPr defaultSize="0" autoFill="0" autoLine="0" autoPict="0">
                <anchor moveWithCells="1">
                  <from>
                    <xdr:col>28</xdr:col>
                    <xdr:colOff>19050</xdr:colOff>
                    <xdr:row>627</xdr:row>
                    <xdr:rowOff>9525</xdr:rowOff>
                  </from>
                  <to>
                    <xdr:col>29</xdr:col>
                    <xdr:colOff>0</xdr:colOff>
                    <xdr:row>628</xdr:row>
                    <xdr:rowOff>0</xdr:rowOff>
                  </to>
                </anchor>
              </controlPr>
            </control>
          </mc:Choice>
        </mc:AlternateContent>
        <mc:AlternateContent xmlns:mc="http://schemas.openxmlformats.org/markup-compatibility/2006">
          <mc:Choice Requires="x14">
            <control shapeId="1886" r:id="rId178" name="Option Button 862">
              <controlPr defaultSize="0" autoFill="0" autoLine="0" autoPict="0">
                <anchor moveWithCells="1">
                  <from>
                    <xdr:col>28</xdr:col>
                    <xdr:colOff>9525</xdr:colOff>
                    <xdr:row>632</xdr:row>
                    <xdr:rowOff>9525</xdr:rowOff>
                  </from>
                  <to>
                    <xdr:col>28</xdr:col>
                    <xdr:colOff>219075</xdr:colOff>
                    <xdr:row>633</xdr:row>
                    <xdr:rowOff>9525</xdr:rowOff>
                  </to>
                </anchor>
              </controlPr>
            </control>
          </mc:Choice>
        </mc:AlternateContent>
        <mc:AlternateContent xmlns:mc="http://schemas.openxmlformats.org/markup-compatibility/2006">
          <mc:Choice Requires="x14">
            <control shapeId="1887" r:id="rId179" name="Option Button 863">
              <controlPr defaultSize="0" autoFill="0" autoLine="0" autoPict="0">
                <anchor moveWithCells="1">
                  <from>
                    <xdr:col>28</xdr:col>
                    <xdr:colOff>9525</xdr:colOff>
                    <xdr:row>633</xdr:row>
                    <xdr:rowOff>9525</xdr:rowOff>
                  </from>
                  <to>
                    <xdr:col>28</xdr:col>
                    <xdr:colOff>219075</xdr:colOff>
                    <xdr:row>634</xdr:row>
                    <xdr:rowOff>9525</xdr:rowOff>
                  </to>
                </anchor>
              </controlPr>
            </control>
          </mc:Choice>
        </mc:AlternateContent>
        <mc:AlternateContent xmlns:mc="http://schemas.openxmlformats.org/markup-compatibility/2006">
          <mc:Choice Requires="x14">
            <control shapeId="1888" r:id="rId180" name="Option Button 864">
              <controlPr defaultSize="0" autoFill="0" autoLine="0" autoPict="0">
                <anchor moveWithCells="1">
                  <from>
                    <xdr:col>28</xdr:col>
                    <xdr:colOff>9525</xdr:colOff>
                    <xdr:row>634</xdr:row>
                    <xdr:rowOff>9525</xdr:rowOff>
                  </from>
                  <to>
                    <xdr:col>28</xdr:col>
                    <xdr:colOff>219075</xdr:colOff>
                    <xdr:row>635</xdr:row>
                    <xdr:rowOff>9525</xdr:rowOff>
                  </to>
                </anchor>
              </controlPr>
            </control>
          </mc:Choice>
        </mc:AlternateContent>
        <mc:AlternateContent xmlns:mc="http://schemas.openxmlformats.org/markup-compatibility/2006">
          <mc:Choice Requires="x14">
            <control shapeId="1889" r:id="rId181" name="Option Button 865">
              <controlPr defaultSize="0" autoFill="0" autoLine="0" autoPict="0">
                <anchor moveWithCells="1">
                  <from>
                    <xdr:col>28</xdr:col>
                    <xdr:colOff>9525</xdr:colOff>
                    <xdr:row>645</xdr:row>
                    <xdr:rowOff>9525</xdr:rowOff>
                  </from>
                  <to>
                    <xdr:col>28</xdr:col>
                    <xdr:colOff>219075</xdr:colOff>
                    <xdr:row>646</xdr:row>
                    <xdr:rowOff>0</xdr:rowOff>
                  </to>
                </anchor>
              </controlPr>
            </control>
          </mc:Choice>
        </mc:AlternateContent>
        <mc:AlternateContent xmlns:mc="http://schemas.openxmlformats.org/markup-compatibility/2006">
          <mc:Choice Requires="x14">
            <control shapeId="1890" r:id="rId182" name="Option Button 866">
              <controlPr defaultSize="0" autoFill="0" autoLine="0" autoPict="0">
                <anchor moveWithCells="1">
                  <from>
                    <xdr:col>28</xdr:col>
                    <xdr:colOff>9525</xdr:colOff>
                    <xdr:row>646</xdr:row>
                    <xdr:rowOff>9525</xdr:rowOff>
                  </from>
                  <to>
                    <xdr:col>28</xdr:col>
                    <xdr:colOff>219075</xdr:colOff>
                    <xdr:row>647</xdr:row>
                    <xdr:rowOff>0</xdr:rowOff>
                  </to>
                </anchor>
              </controlPr>
            </control>
          </mc:Choice>
        </mc:AlternateContent>
        <mc:AlternateContent xmlns:mc="http://schemas.openxmlformats.org/markup-compatibility/2006">
          <mc:Choice Requires="x14">
            <control shapeId="1891" r:id="rId183" name="Check Box 867">
              <controlPr defaultSize="0" autoFill="0" autoLine="0" autoPict="0">
                <anchor moveWithCells="1">
                  <from>
                    <xdr:col>28</xdr:col>
                    <xdr:colOff>9525</xdr:colOff>
                    <xdr:row>666</xdr:row>
                    <xdr:rowOff>0</xdr:rowOff>
                  </from>
                  <to>
                    <xdr:col>29</xdr:col>
                    <xdr:colOff>0</xdr:colOff>
                    <xdr:row>667</xdr:row>
                    <xdr:rowOff>0</xdr:rowOff>
                  </to>
                </anchor>
              </controlPr>
            </control>
          </mc:Choice>
        </mc:AlternateContent>
        <mc:AlternateContent xmlns:mc="http://schemas.openxmlformats.org/markup-compatibility/2006">
          <mc:Choice Requires="x14">
            <control shapeId="1892" r:id="rId184" name="Option Button 868">
              <controlPr defaultSize="0" autoFill="0" autoLine="0" autoPict="0">
                <anchor moveWithCells="1">
                  <from>
                    <xdr:col>28</xdr:col>
                    <xdr:colOff>19050</xdr:colOff>
                    <xdr:row>628</xdr:row>
                    <xdr:rowOff>9525</xdr:rowOff>
                  </from>
                  <to>
                    <xdr:col>29</xdr:col>
                    <xdr:colOff>0</xdr:colOff>
                    <xdr:row>629</xdr:row>
                    <xdr:rowOff>0</xdr:rowOff>
                  </to>
                </anchor>
              </controlPr>
            </control>
          </mc:Choice>
        </mc:AlternateContent>
        <mc:AlternateContent xmlns:mc="http://schemas.openxmlformats.org/markup-compatibility/2006">
          <mc:Choice Requires="x14">
            <control shapeId="1894" r:id="rId185" name="Option Button 870">
              <controlPr defaultSize="0" autoFill="0" autoLine="0" autoPict="0">
                <anchor moveWithCells="1">
                  <from>
                    <xdr:col>28</xdr:col>
                    <xdr:colOff>19050</xdr:colOff>
                    <xdr:row>629</xdr:row>
                    <xdr:rowOff>9525</xdr:rowOff>
                  </from>
                  <to>
                    <xdr:col>29</xdr:col>
                    <xdr:colOff>0</xdr:colOff>
                    <xdr:row>630</xdr:row>
                    <xdr:rowOff>0</xdr:rowOff>
                  </to>
                </anchor>
              </controlPr>
            </control>
          </mc:Choice>
        </mc:AlternateContent>
        <mc:AlternateContent xmlns:mc="http://schemas.openxmlformats.org/markup-compatibility/2006">
          <mc:Choice Requires="x14">
            <control shapeId="1895" r:id="rId186" name="Option Button 871">
              <controlPr defaultSize="0" autoFill="0" autoLine="0" autoPict="0">
                <anchor moveWithCells="1">
                  <from>
                    <xdr:col>25</xdr:col>
                    <xdr:colOff>142875</xdr:colOff>
                    <xdr:row>66</xdr:row>
                    <xdr:rowOff>0</xdr:rowOff>
                  </from>
                  <to>
                    <xdr:col>26</xdr:col>
                    <xdr:colOff>228600</xdr:colOff>
                    <xdr:row>67</xdr:row>
                    <xdr:rowOff>9525</xdr:rowOff>
                  </to>
                </anchor>
              </controlPr>
            </control>
          </mc:Choice>
        </mc:AlternateContent>
        <mc:AlternateContent xmlns:mc="http://schemas.openxmlformats.org/markup-compatibility/2006">
          <mc:Choice Requires="x14">
            <control shapeId="1896" r:id="rId187" name="Option Button 872">
              <controlPr defaultSize="0" autoFill="0" autoLine="0" autoPict="0">
                <anchor moveWithCells="1">
                  <from>
                    <xdr:col>25</xdr:col>
                    <xdr:colOff>142875</xdr:colOff>
                    <xdr:row>67</xdr:row>
                    <xdr:rowOff>0</xdr:rowOff>
                  </from>
                  <to>
                    <xdr:col>26</xdr:col>
                    <xdr:colOff>228600</xdr:colOff>
                    <xdr:row>68</xdr:row>
                    <xdr:rowOff>9525</xdr:rowOff>
                  </to>
                </anchor>
              </controlPr>
            </control>
          </mc:Choice>
        </mc:AlternateContent>
        <mc:AlternateContent xmlns:mc="http://schemas.openxmlformats.org/markup-compatibility/2006">
          <mc:Choice Requires="x14">
            <control shapeId="1898" r:id="rId188" name="Check Box 874">
              <controlPr defaultSize="0" autoFill="0" autoLine="0" autoPict="0">
                <anchor moveWithCells="1">
                  <from>
                    <xdr:col>27</xdr:col>
                    <xdr:colOff>133350</xdr:colOff>
                    <xdr:row>66</xdr:row>
                    <xdr:rowOff>0</xdr:rowOff>
                  </from>
                  <to>
                    <xdr:col>28</xdr:col>
                    <xdr:colOff>161925</xdr:colOff>
                    <xdr:row>66</xdr:row>
                    <xdr:rowOff>180975</xdr:rowOff>
                  </to>
                </anchor>
              </controlPr>
            </control>
          </mc:Choice>
        </mc:AlternateContent>
        <mc:AlternateContent xmlns:mc="http://schemas.openxmlformats.org/markup-compatibility/2006">
          <mc:Choice Requires="x14">
            <control shapeId="1899" r:id="rId189" name="Check Box 875">
              <controlPr defaultSize="0" autoFill="0" autoLine="0" autoPict="0">
                <anchor moveWithCells="1">
                  <from>
                    <xdr:col>27</xdr:col>
                    <xdr:colOff>133350</xdr:colOff>
                    <xdr:row>67</xdr:row>
                    <xdr:rowOff>0</xdr:rowOff>
                  </from>
                  <to>
                    <xdr:col>28</xdr:col>
                    <xdr:colOff>161925</xdr:colOff>
                    <xdr:row>67</xdr:row>
                    <xdr:rowOff>180975</xdr:rowOff>
                  </to>
                </anchor>
              </controlPr>
            </control>
          </mc:Choice>
        </mc:AlternateContent>
        <mc:AlternateContent xmlns:mc="http://schemas.openxmlformats.org/markup-compatibility/2006">
          <mc:Choice Requires="x14">
            <control shapeId="1900" r:id="rId190" name="Group Box 876">
              <controlPr defaultSize="0" autoFill="0" autoPict="0">
                <anchor moveWithCells="1">
                  <from>
                    <xdr:col>27</xdr:col>
                    <xdr:colOff>0</xdr:colOff>
                    <xdr:row>40</xdr:row>
                    <xdr:rowOff>171450</xdr:rowOff>
                  </from>
                  <to>
                    <xdr:col>29</xdr:col>
                    <xdr:colOff>0</xdr:colOff>
                    <xdr:row>44</xdr:row>
                    <xdr:rowOff>9525</xdr:rowOff>
                  </to>
                </anchor>
              </controlPr>
            </control>
          </mc:Choice>
        </mc:AlternateContent>
        <mc:AlternateContent xmlns:mc="http://schemas.openxmlformats.org/markup-compatibility/2006">
          <mc:Choice Requires="x14">
            <control shapeId="1901" r:id="rId191" name="Check Box 877">
              <controlPr defaultSize="0" autoFill="0" autoLine="0" autoPict="0">
                <anchor moveWithCells="1">
                  <from>
                    <xdr:col>27</xdr:col>
                    <xdr:colOff>114300</xdr:colOff>
                    <xdr:row>40</xdr:row>
                    <xdr:rowOff>171450</xdr:rowOff>
                  </from>
                  <to>
                    <xdr:col>28</xdr:col>
                    <xdr:colOff>142875</xdr:colOff>
                    <xdr:row>42</xdr:row>
                    <xdr:rowOff>9525</xdr:rowOff>
                  </to>
                </anchor>
              </controlPr>
            </control>
          </mc:Choice>
        </mc:AlternateContent>
        <mc:AlternateContent xmlns:mc="http://schemas.openxmlformats.org/markup-compatibility/2006">
          <mc:Choice Requires="x14">
            <control shapeId="1904" r:id="rId192" name="Check Box 880">
              <controlPr defaultSize="0" autoFill="0" autoLine="0" autoPict="0">
                <anchor moveWithCells="1">
                  <from>
                    <xdr:col>27</xdr:col>
                    <xdr:colOff>114300</xdr:colOff>
                    <xdr:row>41</xdr:row>
                    <xdr:rowOff>171450</xdr:rowOff>
                  </from>
                  <to>
                    <xdr:col>28</xdr:col>
                    <xdr:colOff>142875</xdr:colOff>
                    <xdr:row>43</xdr:row>
                    <xdr:rowOff>0</xdr:rowOff>
                  </to>
                </anchor>
              </controlPr>
            </control>
          </mc:Choice>
        </mc:AlternateContent>
        <mc:AlternateContent xmlns:mc="http://schemas.openxmlformats.org/markup-compatibility/2006">
          <mc:Choice Requires="x14">
            <control shapeId="1905" r:id="rId193" name="Check Box 881">
              <controlPr defaultSize="0" autoFill="0" autoLine="0" autoPict="0">
                <anchor moveWithCells="1">
                  <from>
                    <xdr:col>27</xdr:col>
                    <xdr:colOff>123825</xdr:colOff>
                    <xdr:row>42</xdr:row>
                    <xdr:rowOff>171450</xdr:rowOff>
                  </from>
                  <to>
                    <xdr:col>28</xdr:col>
                    <xdr:colOff>152400</xdr:colOff>
                    <xdr:row>44</xdr:row>
                    <xdr:rowOff>0</xdr:rowOff>
                  </to>
                </anchor>
              </controlPr>
            </control>
          </mc:Choice>
        </mc:AlternateContent>
        <mc:AlternateContent xmlns:mc="http://schemas.openxmlformats.org/markup-compatibility/2006">
          <mc:Choice Requires="x14">
            <control shapeId="1906" r:id="rId194" name="Option Button 882">
              <controlPr defaultSize="0" autoFill="0" autoLine="0" autoPict="0">
                <anchor moveWithCells="1">
                  <from>
                    <xdr:col>28</xdr:col>
                    <xdr:colOff>0</xdr:colOff>
                    <xdr:row>402</xdr:row>
                    <xdr:rowOff>9525</xdr:rowOff>
                  </from>
                  <to>
                    <xdr:col>47</xdr:col>
                    <xdr:colOff>9525</xdr:colOff>
                    <xdr:row>402</xdr:row>
                    <xdr:rowOff>409575</xdr:rowOff>
                  </to>
                </anchor>
              </controlPr>
            </control>
          </mc:Choice>
        </mc:AlternateContent>
        <mc:AlternateContent xmlns:mc="http://schemas.openxmlformats.org/markup-compatibility/2006">
          <mc:Choice Requires="x14">
            <control shapeId="1907" r:id="rId195" name="Option Button 883">
              <controlPr defaultSize="0" autoFill="0" autoLine="0" autoPict="0">
                <anchor moveWithCells="1">
                  <from>
                    <xdr:col>28</xdr:col>
                    <xdr:colOff>19050</xdr:colOff>
                    <xdr:row>425</xdr:row>
                    <xdr:rowOff>66675</xdr:rowOff>
                  </from>
                  <to>
                    <xdr:col>28</xdr:col>
                    <xdr:colOff>180975</xdr:colOff>
                    <xdr:row>425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BF192"/>
  <sheetViews>
    <sheetView showGridLines="0" zoomScaleNormal="100" zoomScaleSheetLayoutView="55" zoomScalePageLayoutView="85" workbookViewId="0">
      <selection activeCell="AQ40" sqref="AQ40"/>
    </sheetView>
  </sheetViews>
  <sheetFormatPr baseColWidth="10" defaultColWidth="10.75" defaultRowHeight="14.25" x14ac:dyDescent="0.2"/>
  <cols>
    <col min="1" max="3" width="3.125" style="120" customWidth="1"/>
    <col min="4" max="5" width="3.375" style="120" customWidth="1"/>
    <col min="6" max="6" width="3.125" style="120" customWidth="1"/>
    <col min="7" max="7" width="4.125" style="120" customWidth="1"/>
    <col min="8" max="8" width="3.5" style="120" customWidth="1"/>
    <col min="9" max="9" width="3.75" style="120" customWidth="1"/>
    <col min="10" max="10" width="2.375" style="120" customWidth="1"/>
    <col min="11" max="11" width="3.125" style="120" hidden="1" customWidth="1"/>
    <col min="12" max="12" width="3.875" style="120" customWidth="1"/>
    <col min="13" max="15" width="3.125" style="120" customWidth="1"/>
    <col min="16" max="16" width="2.875" style="120" customWidth="1"/>
    <col min="17" max="20" width="3.125" style="120" customWidth="1"/>
    <col min="21" max="21" width="3" style="120" customWidth="1"/>
    <col min="22" max="28" width="3.125" style="120" customWidth="1"/>
    <col min="29" max="29" width="11.25" style="121" customWidth="1"/>
    <col min="30" max="30" width="12.5" style="206" hidden="1" customWidth="1"/>
    <col min="31" max="31" width="13.375" style="120" hidden="1" customWidth="1"/>
    <col min="32" max="32" width="14" style="120" hidden="1" customWidth="1"/>
    <col min="33" max="33" width="12.75" style="120" hidden="1" customWidth="1"/>
    <col min="34" max="34" width="10.625" style="120" hidden="1" customWidth="1"/>
    <col min="35" max="35" width="12.25" style="120" hidden="1" customWidth="1"/>
    <col min="36" max="36" width="15.875" style="120" hidden="1" customWidth="1"/>
    <col min="37" max="37" width="14.25" style="120" hidden="1" customWidth="1"/>
    <col min="38" max="38" width="14.375" style="120" hidden="1" customWidth="1"/>
    <col min="39" max="39" width="10.5" hidden="1" customWidth="1"/>
    <col min="40" max="41" width="16.375" hidden="1" customWidth="1"/>
    <col min="42" max="42" width="9.25" customWidth="1"/>
    <col min="43" max="43" width="10.75" style="120" customWidth="1"/>
    <col min="44" max="16384" width="10.75" style="120"/>
  </cols>
  <sheetData>
    <row r="1" spans="1:43" ht="15" x14ac:dyDescent="0.25">
      <c r="AE1" s="272"/>
      <c r="AF1" s="153"/>
      <c r="AG1" s="153"/>
      <c r="AH1" s="153"/>
      <c r="AI1" s="153"/>
      <c r="AJ1" s="153"/>
    </row>
    <row r="2" spans="1:43" x14ac:dyDescent="0.2">
      <c r="AE2" s="633"/>
      <c r="AF2" s="633"/>
      <c r="AG2" s="633"/>
      <c r="AH2" s="633"/>
      <c r="AI2" s="633"/>
      <c r="AJ2" s="633"/>
      <c r="AK2" s="633"/>
      <c r="AL2" s="633"/>
      <c r="AM2" s="633"/>
      <c r="AN2" s="633"/>
      <c r="AO2" s="633"/>
      <c r="AP2" s="633"/>
      <c r="AQ2" s="633"/>
    </row>
    <row r="3" spans="1:43" x14ac:dyDescent="0.2">
      <c r="AE3" s="612"/>
      <c r="AF3" s="612"/>
      <c r="AG3" s="612"/>
      <c r="AH3" s="612"/>
      <c r="AI3" s="612"/>
      <c r="AJ3" s="612"/>
      <c r="AK3" s="612"/>
      <c r="AL3" s="612"/>
      <c r="AM3" s="612"/>
      <c r="AN3" s="612"/>
      <c r="AO3" s="612"/>
      <c r="AP3" s="612"/>
      <c r="AQ3" s="613"/>
    </row>
    <row r="4" spans="1:43" x14ac:dyDescent="0.2">
      <c r="AE4" s="612"/>
      <c r="AF4" s="612"/>
      <c r="AG4" s="612"/>
      <c r="AH4" s="612"/>
      <c r="AI4" s="612"/>
      <c r="AJ4" s="612"/>
      <c r="AK4" s="612"/>
      <c r="AL4" s="612"/>
      <c r="AM4" s="612"/>
      <c r="AN4" s="612"/>
      <c r="AO4" s="612"/>
      <c r="AP4" s="612"/>
      <c r="AQ4" s="613"/>
    </row>
    <row r="5" spans="1:43" x14ac:dyDescent="0.2">
      <c r="AE5" s="612"/>
      <c r="AF5" s="612"/>
      <c r="AG5" s="612"/>
      <c r="AH5" s="612"/>
      <c r="AI5" s="612"/>
      <c r="AJ5" s="612"/>
      <c r="AK5" s="612"/>
      <c r="AL5" s="612"/>
      <c r="AM5" s="612"/>
      <c r="AN5" s="612"/>
      <c r="AO5" s="612"/>
      <c r="AP5" s="612"/>
      <c r="AQ5" s="613"/>
    </row>
    <row r="6" spans="1:43" x14ac:dyDescent="0.2">
      <c r="AE6" s="612"/>
      <c r="AF6" s="613"/>
      <c r="AG6" s="613"/>
      <c r="AH6" s="613"/>
      <c r="AI6" s="613"/>
      <c r="AJ6" s="613"/>
      <c r="AK6" s="613"/>
      <c r="AL6" s="613"/>
      <c r="AM6" s="613"/>
      <c r="AN6" s="613"/>
      <c r="AO6" s="613"/>
      <c r="AP6" s="613"/>
      <c r="AQ6" s="613"/>
    </row>
    <row r="7" spans="1:43" x14ac:dyDescent="0.2">
      <c r="AE7" s="324"/>
      <c r="AF7" s="325"/>
      <c r="AG7" s="325"/>
      <c r="AH7" s="325"/>
      <c r="AI7" s="325"/>
      <c r="AJ7" s="325"/>
      <c r="AK7" s="325"/>
      <c r="AL7" s="325"/>
      <c r="AM7" s="325"/>
      <c r="AN7" s="325"/>
      <c r="AO7" s="325"/>
      <c r="AP7" s="325"/>
      <c r="AQ7" s="325"/>
    </row>
    <row r="8" spans="1:43" x14ac:dyDescent="0.2">
      <c r="AE8" s="324"/>
      <c r="AF8" s="325"/>
      <c r="AG8" s="325"/>
      <c r="AH8" s="325"/>
      <c r="AI8" s="325"/>
      <c r="AJ8" s="325"/>
      <c r="AK8" s="325"/>
      <c r="AL8" s="325"/>
      <c r="AM8" s="325"/>
      <c r="AN8" s="325"/>
      <c r="AO8" s="325"/>
      <c r="AP8" s="325"/>
      <c r="AQ8" s="325"/>
    </row>
    <row r="9" spans="1:43" ht="37.5" customHeight="1" x14ac:dyDescent="0.2">
      <c r="A9" s="802" t="s">
        <v>313</v>
      </c>
      <c r="B9" s="781"/>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E9" s="324"/>
      <c r="AF9" s="325"/>
      <c r="AG9" s="325"/>
      <c r="AH9" s="325"/>
      <c r="AI9" s="325"/>
      <c r="AJ9" s="325"/>
      <c r="AK9" s="325"/>
      <c r="AL9" s="325"/>
      <c r="AM9" s="325"/>
      <c r="AN9" s="325"/>
      <c r="AO9" s="325"/>
      <c r="AP9" s="325"/>
      <c r="AQ9" s="325"/>
    </row>
    <row r="10" spans="1:43" x14ac:dyDescent="0.2">
      <c r="AE10" s="324"/>
      <c r="AF10" s="325"/>
      <c r="AG10" s="325"/>
      <c r="AH10" s="325"/>
      <c r="AI10" s="325"/>
      <c r="AJ10" s="325"/>
      <c r="AK10" s="325"/>
      <c r="AL10" s="325"/>
      <c r="AM10" s="325"/>
      <c r="AN10" s="325"/>
      <c r="AO10" s="325"/>
      <c r="AP10" s="325"/>
      <c r="AQ10" s="325"/>
    </row>
    <row r="11" spans="1:43" ht="18" x14ac:dyDescent="0.2">
      <c r="A11" s="716" t="s">
        <v>28</v>
      </c>
      <c r="B11" s="716"/>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E11" s="324"/>
      <c r="AF11" s="325"/>
      <c r="AG11" s="325"/>
      <c r="AH11" s="325"/>
      <c r="AI11" s="325"/>
      <c r="AJ11" s="325"/>
      <c r="AK11" s="325"/>
      <c r="AL11" s="325"/>
      <c r="AM11" s="325"/>
      <c r="AN11" s="325"/>
      <c r="AO11" s="325"/>
      <c r="AP11" s="325"/>
      <c r="AQ11" s="325"/>
    </row>
    <row r="12" spans="1:43" x14ac:dyDescent="0.2">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349"/>
      <c r="AE12" s="324"/>
      <c r="AF12" s="325"/>
      <c r="AG12" s="325"/>
      <c r="AH12" s="325"/>
      <c r="AI12" s="325"/>
      <c r="AJ12" s="325"/>
      <c r="AK12" s="325"/>
      <c r="AL12" s="325"/>
      <c r="AM12" s="325"/>
      <c r="AN12" s="325"/>
      <c r="AO12" s="325"/>
      <c r="AP12" s="325"/>
      <c r="AQ12" s="325"/>
    </row>
    <row r="13" spans="1:43" ht="14.25" customHeight="1" x14ac:dyDescent="0.2">
      <c r="A13" s="734" t="s">
        <v>314</v>
      </c>
      <c r="B13" s="735"/>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92"/>
      <c r="AE13" s="324"/>
      <c r="AF13" s="325"/>
      <c r="AG13" s="325"/>
      <c r="AH13" s="325"/>
      <c r="AI13" s="325"/>
      <c r="AJ13" s="325"/>
      <c r="AK13" s="325"/>
      <c r="AL13" s="325"/>
      <c r="AM13" s="325"/>
      <c r="AN13" s="325"/>
      <c r="AO13" s="325"/>
      <c r="AP13" s="325"/>
      <c r="AQ13" s="325"/>
    </row>
    <row r="14" spans="1:43" x14ac:dyDescent="0.2">
      <c r="A14" s="180"/>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9"/>
      <c r="AE14" s="324"/>
      <c r="AF14" s="325"/>
      <c r="AG14" s="325"/>
      <c r="AH14" s="325"/>
      <c r="AI14" s="325"/>
      <c r="AJ14" s="325"/>
      <c r="AK14" s="325"/>
      <c r="AL14" s="325"/>
      <c r="AM14" s="325"/>
      <c r="AN14" s="325"/>
      <c r="AO14" s="325"/>
      <c r="AP14" s="325"/>
      <c r="AQ14" s="325"/>
    </row>
    <row r="15" spans="1:43" ht="107.25" customHeight="1" x14ac:dyDescent="0.2">
      <c r="A15" s="803" t="s">
        <v>394</v>
      </c>
      <c r="B15" s="804"/>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5"/>
      <c r="AE15" s="324"/>
      <c r="AF15" s="325"/>
      <c r="AG15" s="325"/>
      <c r="AH15" s="325"/>
      <c r="AI15" s="325"/>
      <c r="AJ15" s="325"/>
      <c r="AK15" s="325"/>
      <c r="AL15" s="325"/>
      <c r="AM15" s="325"/>
      <c r="AN15" s="325"/>
      <c r="AO15" s="325"/>
      <c r="AP15" s="325"/>
      <c r="AQ15" s="325"/>
    </row>
    <row r="16" spans="1:43" ht="42" customHeight="1" x14ac:dyDescent="0.2">
      <c r="A16" s="754" t="str">
        <f>"Für die Kategorie Ihres Projekts werden die direkten Umweltwirkungen gegenüber den indirekten im Verhältnis "&amp;AO16&amp;" gewichtet."</f>
        <v>Für die Kategorie Ihres Projekts werden die direkten Umweltwirkungen gegenüber den indirekten im Verhältnis 40:60 gewichtet.</v>
      </c>
      <c r="B16" s="715"/>
      <c r="C16" s="715"/>
      <c r="D16" s="715"/>
      <c r="E16" s="715"/>
      <c r="F16" s="715"/>
      <c r="G16" s="715"/>
      <c r="H16" s="715"/>
      <c r="I16" s="715"/>
      <c r="J16" s="715"/>
      <c r="K16" s="715"/>
      <c r="L16" s="715"/>
      <c r="M16" s="715"/>
      <c r="N16" s="715"/>
      <c r="O16" s="715"/>
      <c r="P16" s="715"/>
      <c r="Q16" s="715"/>
      <c r="R16" s="715"/>
      <c r="S16" s="715"/>
      <c r="T16" s="715"/>
      <c r="U16" s="715"/>
      <c r="V16" s="715"/>
      <c r="W16" s="715"/>
      <c r="X16" s="715"/>
      <c r="Y16" s="715"/>
      <c r="Z16" s="715"/>
      <c r="AA16" s="715"/>
      <c r="AB16" s="715"/>
      <c r="AC16" s="755"/>
      <c r="AE16" s="412"/>
      <c r="AF16" s="413"/>
      <c r="AG16" s="413"/>
      <c r="AH16" s="413"/>
      <c r="AI16" s="413"/>
      <c r="AJ16" s="413"/>
      <c r="AK16" s="413"/>
      <c r="AL16" s="413"/>
      <c r="AM16" s="413"/>
      <c r="AN16" s="413"/>
      <c r="AO16" s="413" t="str">
        <f>'Auswertung Querschnittsziele'!J64</f>
        <v>40:60</v>
      </c>
      <c r="AP16" s="413"/>
      <c r="AQ16" s="413"/>
    </row>
    <row r="17" spans="1:58" ht="283.5" customHeight="1" x14ac:dyDescent="0.2">
      <c r="A17" s="806" t="s">
        <v>386</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807"/>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1"/>
      <c r="BE17" s="471"/>
      <c r="BF17" s="471"/>
    </row>
    <row r="18" spans="1:58" ht="64.5" customHeight="1" x14ac:dyDescent="0.2">
      <c r="A18" s="803" t="s">
        <v>141</v>
      </c>
      <c r="B18" s="804"/>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804"/>
      <c r="AB18" s="804"/>
      <c r="AC18" s="805"/>
      <c r="AE18" s="324"/>
      <c r="AF18" s="325"/>
      <c r="AG18" s="325"/>
      <c r="AH18" s="325"/>
      <c r="AI18" s="325"/>
      <c r="AJ18" s="325"/>
      <c r="AK18" s="325"/>
      <c r="AL18" s="325"/>
      <c r="AM18" s="325"/>
      <c r="AN18" s="325"/>
      <c r="AO18" s="325"/>
      <c r="AP18" s="325"/>
      <c r="AQ18" s="325"/>
    </row>
    <row r="19" spans="1:58" ht="78" customHeight="1" x14ac:dyDescent="0.2">
      <c r="A19" s="806" t="s">
        <v>243</v>
      </c>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807"/>
      <c r="AE19" s="324"/>
      <c r="AF19" s="325"/>
      <c r="AG19" s="325"/>
      <c r="AH19" s="325"/>
      <c r="AI19" s="325"/>
      <c r="AJ19" s="325"/>
      <c r="AK19" s="325"/>
      <c r="AL19" s="325"/>
      <c r="AM19" s="325"/>
      <c r="AN19" s="325"/>
      <c r="AO19" s="325"/>
      <c r="AP19" s="325"/>
      <c r="AQ19" s="325"/>
    </row>
    <row r="20" spans="1:58" ht="75" customHeight="1" x14ac:dyDescent="0.2">
      <c r="A20" s="330" t="s">
        <v>91</v>
      </c>
      <c r="B20" s="820" t="s">
        <v>285</v>
      </c>
      <c r="C20" s="820"/>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4"/>
      <c r="AC20" s="805"/>
      <c r="AE20" s="324"/>
      <c r="AF20" s="325"/>
      <c r="AG20" s="325"/>
      <c r="AH20" s="325"/>
      <c r="AI20" s="325"/>
      <c r="AJ20" s="325"/>
      <c r="AK20" s="325"/>
      <c r="AL20" s="325"/>
      <c r="AM20" s="325"/>
      <c r="AN20" s="325"/>
      <c r="AO20" s="325"/>
      <c r="AP20" s="325"/>
      <c r="AQ20" s="325"/>
    </row>
    <row r="21" spans="1:58" ht="63.75" customHeight="1" x14ac:dyDescent="0.2">
      <c r="A21" s="803" t="s">
        <v>217</v>
      </c>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5"/>
      <c r="AE21" s="324"/>
      <c r="AF21" s="325"/>
      <c r="AG21" s="325"/>
      <c r="AH21" s="325"/>
      <c r="AI21" s="325"/>
      <c r="AJ21" s="325"/>
      <c r="AK21" s="325"/>
      <c r="AL21" s="325"/>
      <c r="AM21" s="325"/>
      <c r="AN21" s="325"/>
      <c r="AO21" s="325"/>
      <c r="AP21" s="325"/>
      <c r="AQ21" s="325"/>
    </row>
    <row r="22" spans="1:58" ht="96" customHeight="1" x14ac:dyDescent="0.2">
      <c r="A22" s="803" t="s">
        <v>340</v>
      </c>
      <c r="B22" s="804"/>
      <c r="C22" s="804"/>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804"/>
      <c r="AB22" s="804"/>
      <c r="AC22" s="805"/>
      <c r="AE22" s="324"/>
      <c r="AF22" s="324"/>
      <c r="AG22" s="324"/>
      <c r="AH22" s="324"/>
      <c r="AI22" s="324"/>
      <c r="AJ22" s="324"/>
      <c r="AK22" s="324"/>
      <c r="AL22" s="324"/>
      <c r="AM22" s="324"/>
      <c r="AN22" s="324"/>
      <c r="AO22" s="324"/>
      <c r="AP22" s="324"/>
      <c r="AQ22" s="324"/>
    </row>
    <row r="23" spans="1:58" ht="39.75" customHeight="1" x14ac:dyDescent="0.2">
      <c r="A23" s="824" t="s">
        <v>392</v>
      </c>
      <c r="B23" s="825"/>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6"/>
      <c r="AQ23" s="416"/>
      <c r="AR23" s="417"/>
      <c r="AS23" s="417"/>
    </row>
    <row r="24" spans="1:58" ht="14.25" customHeight="1" x14ac:dyDescent="0.2">
      <c r="A24" s="404"/>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row>
    <row r="25" spans="1:58" customFormat="1" ht="129.6" customHeight="1" x14ac:dyDescent="0.2">
      <c r="A25" s="789" t="s">
        <v>144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1"/>
      <c r="AD25" s="470"/>
    </row>
    <row r="26" spans="1:58" customFormat="1" x14ac:dyDescent="0.2">
      <c r="A26" s="793" t="s">
        <v>369</v>
      </c>
      <c r="B26" s="793"/>
      <c r="C26" s="793"/>
      <c r="D26" s="793"/>
      <c r="E26" s="793"/>
      <c r="F26" s="793"/>
      <c r="G26" s="793"/>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58" customFormat="1" ht="70.900000000000006" customHeight="1" x14ac:dyDescent="0.2">
      <c r="A27" s="734" t="s">
        <v>41</v>
      </c>
      <c r="B27" s="735"/>
      <c r="C27" s="735"/>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735"/>
      <c r="AB27" s="735"/>
      <c r="AC27" s="792"/>
    </row>
    <row r="28" spans="1:58" customFormat="1" ht="70.5" customHeight="1" x14ac:dyDescent="0.2">
      <c r="A28" s="795" t="s">
        <v>77</v>
      </c>
      <c r="B28" s="796"/>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7"/>
    </row>
    <row r="29" spans="1:58" customFormat="1" ht="102" customHeight="1" x14ac:dyDescent="0.2">
      <c r="A29" s="798" t="s">
        <v>92</v>
      </c>
      <c r="B29" s="799"/>
      <c r="C29" s="799"/>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800"/>
    </row>
    <row r="30" spans="1:58" customFormat="1" x14ac:dyDescent="0.2">
      <c r="A30" s="793" t="s">
        <v>369</v>
      </c>
      <c r="B30" s="793"/>
      <c r="C30" s="793"/>
      <c r="D30" s="793"/>
      <c r="E30" s="793"/>
      <c r="F30" s="793"/>
      <c r="G30" s="793"/>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58" customFormat="1" ht="249" customHeight="1" x14ac:dyDescent="0.2">
      <c r="A31" s="789" t="s">
        <v>227</v>
      </c>
      <c r="B31" s="790"/>
      <c r="C31" s="790"/>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1"/>
    </row>
    <row r="32" spans="1:58" customFormat="1" ht="16.149999999999999" customHeight="1" x14ac:dyDescent="0.2">
      <c r="A32" s="793" t="s">
        <v>369</v>
      </c>
      <c r="B32" s="793"/>
      <c r="C32" s="793"/>
      <c r="D32" s="793"/>
      <c r="E32" s="793"/>
      <c r="F32" s="793"/>
      <c r="G32" s="793"/>
      <c r="H32" s="321"/>
      <c r="I32" s="321"/>
      <c r="J32" s="321"/>
      <c r="K32" s="321"/>
      <c r="L32" s="321"/>
      <c r="M32" s="321"/>
      <c r="N32" s="321"/>
      <c r="O32" s="321"/>
      <c r="P32" s="321"/>
      <c r="Q32" s="321"/>
      <c r="R32" s="321"/>
      <c r="S32" s="321"/>
      <c r="T32" s="321"/>
      <c r="U32" s="321"/>
      <c r="V32" s="321"/>
      <c r="W32" s="321"/>
      <c r="X32" s="321"/>
      <c r="Y32" s="321"/>
      <c r="Z32" s="321"/>
      <c r="AA32" s="321"/>
      <c r="AB32" s="321"/>
      <c r="AC32" s="321"/>
    </row>
    <row r="33" spans="1:29" customFormat="1" ht="203.45" customHeight="1" x14ac:dyDescent="0.2">
      <c r="A33" s="789" t="s">
        <v>46</v>
      </c>
      <c r="B33" s="790"/>
      <c r="C33" s="790"/>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1"/>
    </row>
    <row r="34" spans="1:29" customFormat="1" x14ac:dyDescent="0.2">
      <c r="A34" s="793" t="s">
        <v>369</v>
      </c>
      <c r="B34" s="793"/>
      <c r="C34" s="793"/>
      <c r="D34" s="793"/>
      <c r="E34" s="793"/>
      <c r="F34" s="793"/>
      <c r="G34" s="793"/>
      <c r="H34" s="321"/>
      <c r="I34" s="321"/>
      <c r="J34" s="321"/>
      <c r="K34" s="321"/>
      <c r="L34" s="321"/>
      <c r="M34" s="321"/>
      <c r="N34" s="321"/>
      <c r="O34" s="321"/>
      <c r="P34" s="321"/>
      <c r="Q34" s="321"/>
      <c r="R34" s="321"/>
      <c r="S34" s="321"/>
      <c r="T34" s="321"/>
      <c r="U34" s="321"/>
      <c r="V34" s="321"/>
      <c r="W34" s="321"/>
      <c r="X34" s="321"/>
      <c r="Y34" s="321"/>
      <c r="Z34" s="321"/>
      <c r="AA34" s="321"/>
      <c r="AB34" s="321"/>
      <c r="AC34" s="321"/>
    </row>
    <row r="35" spans="1:29" customFormat="1" ht="273.75" customHeight="1" x14ac:dyDescent="0.2">
      <c r="A35" s="559" t="s">
        <v>286</v>
      </c>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1"/>
    </row>
    <row r="36" spans="1:29" customFormat="1" x14ac:dyDescent="0.2">
      <c r="A36" s="808" t="s">
        <v>369</v>
      </c>
      <c r="B36" s="808"/>
      <c r="C36" s="808"/>
      <c r="D36" s="808"/>
      <c r="E36" s="808"/>
      <c r="F36" s="808"/>
      <c r="G36" s="808"/>
      <c r="H36" s="321"/>
      <c r="I36" s="321"/>
      <c r="J36" s="321"/>
      <c r="K36" s="321"/>
      <c r="L36" s="321"/>
      <c r="M36" s="321"/>
      <c r="N36" s="321"/>
      <c r="O36" s="321"/>
      <c r="P36" s="321"/>
      <c r="Q36" s="321"/>
      <c r="R36" s="321"/>
      <c r="S36" s="321"/>
      <c r="T36" s="321"/>
      <c r="U36" s="321"/>
      <c r="V36" s="321"/>
      <c r="W36" s="321"/>
      <c r="X36" s="321"/>
      <c r="Y36" s="321"/>
      <c r="Z36" s="321"/>
      <c r="AA36" s="321"/>
      <c r="AB36" s="321"/>
      <c r="AC36" s="321"/>
    </row>
    <row r="37" spans="1:29" customFormat="1" ht="138" customHeight="1" x14ac:dyDescent="0.2">
      <c r="A37" s="809" t="s">
        <v>328</v>
      </c>
      <c r="B37" s="810"/>
      <c r="C37" s="810"/>
      <c r="D37" s="810"/>
      <c r="E37" s="810"/>
      <c r="F37" s="810"/>
      <c r="G37" s="810"/>
      <c r="H37" s="810"/>
      <c r="I37" s="810"/>
      <c r="J37" s="810"/>
      <c r="K37" s="810"/>
      <c r="L37" s="810"/>
      <c r="M37" s="810"/>
      <c r="N37" s="810"/>
      <c r="O37" s="810"/>
      <c r="P37" s="810"/>
      <c r="Q37" s="810"/>
      <c r="R37" s="810"/>
      <c r="S37" s="810"/>
      <c r="T37" s="810"/>
      <c r="U37" s="810"/>
      <c r="V37" s="810"/>
      <c r="W37" s="810"/>
      <c r="X37" s="810"/>
      <c r="Y37" s="810"/>
      <c r="Z37" s="810"/>
      <c r="AA37" s="810"/>
      <c r="AB37" s="810"/>
      <c r="AC37" s="811"/>
    </row>
    <row r="38" spans="1:29" customFormat="1" ht="33" customHeight="1" x14ac:dyDescent="0.2">
      <c r="A38" s="812" t="s">
        <v>329</v>
      </c>
      <c r="B38" s="813"/>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4"/>
    </row>
    <row r="39" spans="1:29" customFormat="1" ht="177.75" customHeight="1" x14ac:dyDescent="0.2">
      <c r="A39" s="806" t="s">
        <v>216</v>
      </c>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807"/>
    </row>
    <row r="40" spans="1:29" s="478" customFormat="1" ht="379.5" customHeight="1" x14ac:dyDescent="0.2">
      <c r="A40" s="657" t="s">
        <v>522</v>
      </c>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801"/>
    </row>
    <row r="41" spans="1:29" customFormat="1" x14ac:dyDescent="0.2">
      <c r="A41" s="794" t="s">
        <v>369</v>
      </c>
      <c r="B41" s="794"/>
      <c r="C41" s="794"/>
      <c r="D41" s="794"/>
      <c r="E41" s="794"/>
      <c r="F41" s="794"/>
      <c r="G41" s="794"/>
      <c r="H41" s="321"/>
      <c r="I41" s="321"/>
      <c r="J41" s="321"/>
      <c r="K41" s="321"/>
      <c r="L41" s="321"/>
      <c r="M41" s="321"/>
      <c r="N41" s="321"/>
      <c r="O41" s="321"/>
      <c r="P41" s="321"/>
      <c r="Q41" s="321"/>
      <c r="R41" s="321"/>
      <c r="S41" s="321"/>
      <c r="T41" s="321"/>
      <c r="U41" s="321"/>
      <c r="V41" s="321"/>
      <c r="W41" s="321"/>
      <c r="X41" s="321"/>
      <c r="Y41" s="321"/>
      <c r="Z41" s="321"/>
      <c r="AA41" s="321"/>
      <c r="AB41" s="321"/>
      <c r="AC41" s="321"/>
    </row>
    <row r="42" spans="1:29" customFormat="1" ht="40.9" customHeight="1" x14ac:dyDescent="0.2">
      <c r="A42" s="653" t="s">
        <v>341</v>
      </c>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815"/>
    </row>
    <row r="43" spans="1:29" customFormat="1" ht="78.75" customHeight="1" x14ac:dyDescent="0.2">
      <c r="A43" s="787" t="s">
        <v>220</v>
      </c>
      <c r="B43" s="590"/>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788"/>
    </row>
    <row r="44" spans="1:29" customFormat="1" ht="68.25" customHeight="1" x14ac:dyDescent="0.2">
      <c r="A44" s="803" t="s">
        <v>52</v>
      </c>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5"/>
    </row>
    <row r="45" spans="1:29" customFormat="1" ht="81.75" customHeight="1" x14ac:dyDescent="0.2">
      <c r="A45" s="658" t="s">
        <v>342</v>
      </c>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801"/>
    </row>
    <row r="46" spans="1:29" customFormat="1" x14ac:dyDescent="0.2">
      <c r="A46" s="793" t="s">
        <v>369</v>
      </c>
      <c r="B46" s="793"/>
      <c r="C46" s="793"/>
      <c r="D46" s="793"/>
      <c r="E46" s="793"/>
      <c r="F46" s="793"/>
      <c r="G46" s="793"/>
      <c r="H46" s="341"/>
      <c r="I46" s="341"/>
      <c r="J46" s="341"/>
      <c r="K46" s="341"/>
      <c r="L46" s="341"/>
      <c r="M46" s="341"/>
      <c r="N46" s="341"/>
      <c r="O46" s="341"/>
      <c r="P46" s="341"/>
      <c r="Q46" s="341"/>
      <c r="R46" s="341"/>
      <c r="S46" s="341"/>
      <c r="T46" s="341"/>
      <c r="U46" s="341"/>
      <c r="V46" s="341"/>
      <c r="W46" s="341"/>
      <c r="X46" s="341"/>
      <c r="Y46" s="341"/>
      <c r="Z46" s="341"/>
      <c r="AA46" s="341"/>
      <c r="AB46" s="341"/>
      <c r="AC46" s="342"/>
    </row>
    <row r="47" spans="1:29" customFormat="1" ht="135.75" customHeight="1" x14ac:dyDescent="0.2">
      <c r="A47" s="655" t="s">
        <v>343</v>
      </c>
      <c r="B47" s="656"/>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827"/>
    </row>
    <row r="48" spans="1:29" customFormat="1" x14ac:dyDescent="0.2">
      <c r="A48" s="793" t="s">
        <v>369</v>
      </c>
      <c r="B48" s="793"/>
      <c r="C48" s="793"/>
      <c r="D48" s="793"/>
      <c r="E48" s="793"/>
      <c r="F48" s="793"/>
      <c r="G48" s="793"/>
      <c r="H48" s="321"/>
      <c r="I48" s="321"/>
      <c r="J48" s="321"/>
      <c r="K48" s="321"/>
      <c r="L48" s="321"/>
      <c r="M48" s="321"/>
      <c r="N48" s="321"/>
      <c r="O48" s="321"/>
      <c r="P48" s="321"/>
      <c r="Q48" s="321"/>
      <c r="R48" s="321"/>
      <c r="S48" s="321"/>
      <c r="T48" s="321"/>
      <c r="U48" s="321"/>
      <c r="V48" s="321"/>
      <c r="W48" s="321"/>
      <c r="X48" s="321"/>
      <c r="Y48" s="321"/>
      <c r="Z48" s="321"/>
      <c r="AA48" s="321"/>
      <c r="AB48" s="321"/>
      <c r="AC48" s="321"/>
    </row>
    <row r="49" spans="1:29" customFormat="1" ht="172.15" customHeight="1" x14ac:dyDescent="0.2">
      <c r="A49" s="582" t="s">
        <v>221</v>
      </c>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4"/>
    </row>
    <row r="50" spans="1:29" customFormat="1" ht="72" customHeight="1" x14ac:dyDescent="0.2">
      <c r="A50" s="828" t="s">
        <v>298</v>
      </c>
      <c r="B50" s="829"/>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30"/>
    </row>
    <row r="51" spans="1:29" customFormat="1" x14ac:dyDescent="0.2">
      <c r="A51" s="793" t="s">
        <v>369</v>
      </c>
      <c r="B51" s="793"/>
      <c r="C51" s="793"/>
      <c r="D51" s="793"/>
      <c r="E51" s="793"/>
      <c r="F51" s="793"/>
      <c r="G51" s="793"/>
      <c r="H51" s="321"/>
      <c r="I51" s="321"/>
      <c r="J51" s="321"/>
      <c r="K51" s="321"/>
      <c r="L51" s="321"/>
      <c r="M51" s="321"/>
      <c r="N51" s="321"/>
      <c r="O51" s="321"/>
      <c r="P51" s="321"/>
      <c r="Q51" s="321"/>
      <c r="R51" s="321"/>
      <c r="S51" s="321"/>
      <c r="T51" s="321"/>
      <c r="U51" s="321"/>
      <c r="V51" s="321"/>
      <c r="W51" s="321"/>
      <c r="X51" s="321"/>
      <c r="Y51" s="321"/>
      <c r="Z51" s="321"/>
      <c r="AA51" s="321"/>
      <c r="AB51" s="321"/>
      <c r="AC51" s="321"/>
    </row>
    <row r="52" spans="1:29" customFormat="1" ht="409.15" customHeight="1" x14ac:dyDescent="0.2">
      <c r="A52" s="734" t="s">
        <v>291</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92"/>
    </row>
    <row r="53" spans="1:29" customFormat="1" ht="69.75" customHeight="1" x14ac:dyDescent="0.2">
      <c r="A53" s="816" t="s">
        <v>290</v>
      </c>
      <c r="B53" s="817"/>
      <c r="C53" s="817"/>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8"/>
    </row>
    <row r="54" spans="1:29" customFormat="1" x14ac:dyDescent="0.2">
      <c r="A54" s="793" t="s">
        <v>369</v>
      </c>
      <c r="B54" s="793"/>
      <c r="C54" s="793"/>
      <c r="D54" s="793"/>
      <c r="E54" s="793"/>
      <c r="F54" s="793"/>
      <c r="G54" s="793"/>
      <c r="H54" s="321"/>
      <c r="I54" s="321"/>
      <c r="J54" s="321"/>
      <c r="K54" s="321"/>
      <c r="L54" s="321"/>
      <c r="M54" s="321"/>
      <c r="N54" s="321"/>
      <c r="O54" s="321"/>
      <c r="P54" s="321"/>
      <c r="Q54" s="321"/>
      <c r="R54" s="321"/>
      <c r="S54" s="321"/>
      <c r="T54" s="321"/>
      <c r="U54" s="321"/>
      <c r="V54" s="321"/>
      <c r="W54" s="321"/>
      <c r="X54" s="321"/>
      <c r="Y54" s="321"/>
      <c r="Z54" s="321"/>
      <c r="AA54" s="321"/>
      <c r="AB54" s="321"/>
      <c r="AC54" s="321"/>
    </row>
    <row r="55" spans="1:29" customFormat="1" ht="129.75" customHeight="1" x14ac:dyDescent="0.2">
      <c r="A55" s="821" t="s">
        <v>253</v>
      </c>
      <c r="B55" s="822"/>
      <c r="C55" s="822"/>
      <c r="D55" s="822"/>
      <c r="E55" s="822"/>
      <c r="F55" s="822"/>
      <c r="G55" s="822"/>
      <c r="H55" s="822"/>
      <c r="I55" s="822"/>
      <c r="J55" s="822"/>
      <c r="K55" s="822"/>
      <c r="L55" s="822"/>
      <c r="M55" s="822"/>
      <c r="N55" s="822"/>
      <c r="O55" s="822"/>
      <c r="P55" s="822"/>
      <c r="Q55" s="822"/>
      <c r="R55" s="822"/>
      <c r="S55" s="822"/>
      <c r="T55" s="822"/>
      <c r="U55" s="822"/>
      <c r="V55" s="822"/>
      <c r="W55" s="822"/>
      <c r="X55" s="822"/>
      <c r="Y55" s="822"/>
      <c r="Z55" s="822"/>
      <c r="AA55" s="822"/>
      <c r="AB55" s="822"/>
      <c r="AC55" s="823"/>
    </row>
    <row r="56" spans="1:29" x14ac:dyDescent="0.2">
      <c r="A56" s="808" t="s">
        <v>369</v>
      </c>
      <c r="B56" s="808"/>
      <c r="C56" s="808"/>
      <c r="D56" s="808"/>
      <c r="E56" s="808"/>
      <c r="F56" s="808"/>
      <c r="G56" s="808"/>
      <c r="H56" s="348"/>
      <c r="I56" s="348"/>
      <c r="J56" s="348"/>
      <c r="K56" s="348"/>
      <c r="L56" s="348"/>
      <c r="M56" s="348"/>
      <c r="N56" s="348"/>
      <c r="O56" s="348"/>
      <c r="P56" s="348"/>
      <c r="Q56" s="348"/>
      <c r="R56" s="348"/>
      <c r="S56" s="348"/>
      <c r="T56" s="348"/>
      <c r="U56" s="348"/>
      <c r="V56" s="348"/>
      <c r="W56" s="348"/>
      <c r="X56" s="348"/>
      <c r="Y56" s="348"/>
      <c r="Z56" s="348"/>
      <c r="AA56" s="348"/>
      <c r="AB56" s="348"/>
      <c r="AC56" s="348"/>
    </row>
    <row r="57" spans="1:29" ht="36.75" customHeight="1" x14ac:dyDescent="0.2">
      <c r="A57" s="644" t="s">
        <v>496</v>
      </c>
      <c r="B57" s="644"/>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row>
    <row r="58" spans="1:29" hidden="1" x14ac:dyDescent="0.2">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row>
    <row r="59" spans="1:29" ht="81.75" customHeight="1" x14ac:dyDescent="0.2">
      <c r="A59" s="821" t="s">
        <v>497</v>
      </c>
      <c r="B59" s="822"/>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3"/>
    </row>
    <row r="60" spans="1:29" x14ac:dyDescent="0.2">
      <c r="A60" s="819" t="s">
        <v>369</v>
      </c>
      <c r="B60" s="819"/>
      <c r="C60" s="819"/>
      <c r="D60" s="819"/>
      <c r="E60" s="819"/>
      <c r="F60" s="819"/>
      <c r="G60" s="819"/>
      <c r="H60" s="411"/>
      <c r="I60" s="411"/>
      <c r="J60" s="411"/>
      <c r="K60" s="411"/>
      <c r="L60" s="411"/>
      <c r="M60" s="411"/>
      <c r="N60" s="411"/>
      <c r="O60" s="411"/>
      <c r="P60" s="411"/>
      <c r="Q60" s="411"/>
      <c r="R60" s="411"/>
      <c r="S60" s="411"/>
      <c r="T60" s="411"/>
      <c r="U60" s="411"/>
      <c r="V60" s="411"/>
      <c r="W60" s="411"/>
      <c r="X60" s="411"/>
      <c r="Y60" s="411"/>
      <c r="Z60" s="411"/>
      <c r="AA60" s="411"/>
      <c r="AB60" s="411"/>
      <c r="AC60" s="411"/>
    </row>
    <row r="61" spans="1:29" x14ac:dyDescent="0.2">
      <c r="A61" s="322"/>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row>
    <row r="62" spans="1:29" x14ac:dyDescent="0.2">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row>
    <row r="63" spans="1:29" x14ac:dyDescent="0.2">
      <c r="A63" s="322"/>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row>
    <row r="64" spans="1:29" x14ac:dyDescent="0.2">
      <c r="A64" s="322"/>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row>
    <row r="65" spans="1:29" x14ac:dyDescent="0.2">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row>
    <row r="66" spans="1:29" x14ac:dyDescent="0.2">
      <c r="A66" s="322"/>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row>
    <row r="67" spans="1:29" x14ac:dyDescent="0.2">
      <c r="A67" s="322"/>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row>
    <row r="68" spans="1:29" x14ac:dyDescent="0.2">
      <c r="A68" s="32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row>
    <row r="69" spans="1:29" x14ac:dyDescent="0.2">
      <c r="A69" s="32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row>
    <row r="70" spans="1:29" x14ac:dyDescent="0.2">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row>
    <row r="71" spans="1:29" x14ac:dyDescent="0.2">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row>
    <row r="72" spans="1:29" x14ac:dyDescent="0.2">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row>
    <row r="73" spans="1:29" x14ac:dyDescent="0.2">
      <c r="A73" s="322"/>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row>
    <row r="74" spans="1:29" x14ac:dyDescent="0.2">
      <c r="A74" s="322"/>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row>
    <row r="75" spans="1:29" x14ac:dyDescent="0.2">
      <c r="A75" s="322"/>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row>
    <row r="76" spans="1:29" x14ac:dyDescent="0.2">
      <c r="A76" s="322"/>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row>
    <row r="77" spans="1:29" x14ac:dyDescent="0.2">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row>
    <row r="78" spans="1:29" x14ac:dyDescent="0.2">
      <c r="A78" s="322"/>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row>
    <row r="79" spans="1:29" x14ac:dyDescent="0.2">
      <c r="A79" s="322"/>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row>
    <row r="80" spans="1:29" x14ac:dyDescent="0.2">
      <c r="A80" s="322"/>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row>
    <row r="81" spans="1:29" x14ac:dyDescent="0.2">
      <c r="A81" s="322"/>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row>
    <row r="82" spans="1:29" x14ac:dyDescent="0.2">
      <c r="A82" s="322"/>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row>
    <row r="83" spans="1:29" x14ac:dyDescent="0.2">
      <c r="A83" s="322"/>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row>
    <row r="84" spans="1:29" x14ac:dyDescent="0.2">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row>
    <row r="85" spans="1:29" x14ac:dyDescent="0.2">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row>
    <row r="86" spans="1:29" x14ac:dyDescent="0.2">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row>
    <row r="87" spans="1:29" x14ac:dyDescent="0.2">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row>
    <row r="88" spans="1:29" x14ac:dyDescent="0.2">
      <c r="A88" s="322"/>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row>
    <row r="89" spans="1:29" x14ac:dyDescent="0.2">
      <c r="A89" s="322"/>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row>
    <row r="90" spans="1:29" x14ac:dyDescent="0.2">
      <c r="A90" s="322"/>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row>
    <row r="91" spans="1:29" x14ac:dyDescent="0.2">
      <c r="A91" s="322"/>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row>
    <row r="92" spans="1:29" x14ac:dyDescent="0.2">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row>
    <row r="93" spans="1:29" x14ac:dyDescent="0.2">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row>
    <row r="94" spans="1:29" x14ac:dyDescent="0.2">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row>
    <row r="95" spans="1:29" x14ac:dyDescent="0.2">
      <c r="A95" s="322"/>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row>
    <row r="96" spans="1:29" x14ac:dyDescent="0.2">
      <c r="A96" s="322"/>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row>
    <row r="97" spans="1:29" x14ac:dyDescent="0.2">
      <c r="A97" s="322"/>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row>
    <row r="98" spans="1:29" x14ac:dyDescent="0.2">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row>
    <row r="99" spans="1:29" x14ac:dyDescent="0.2">
      <c r="A99" s="32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row>
    <row r="100" spans="1:29" x14ac:dyDescent="0.2">
      <c r="A100" s="322"/>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row>
    <row r="101" spans="1:29" x14ac:dyDescent="0.2">
      <c r="A101" s="322"/>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row>
    <row r="102" spans="1:29" x14ac:dyDescent="0.2">
      <c r="A102" s="322"/>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row>
    <row r="103" spans="1:29" x14ac:dyDescent="0.2">
      <c r="A103" s="322"/>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row>
    <row r="104" spans="1:29" x14ac:dyDescent="0.2">
      <c r="A104" s="322"/>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row>
    <row r="105" spans="1:29" x14ac:dyDescent="0.2">
      <c r="A105" s="322"/>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row>
    <row r="106" spans="1:29" x14ac:dyDescent="0.2">
      <c r="A106" s="322"/>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row>
    <row r="107" spans="1:29" x14ac:dyDescent="0.2">
      <c r="A107" s="322"/>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row>
    <row r="108" spans="1:29" x14ac:dyDescent="0.2">
      <c r="A108" s="322"/>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row>
    <row r="109" spans="1:29" x14ac:dyDescent="0.2">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row>
    <row r="110" spans="1:29" x14ac:dyDescent="0.2">
      <c r="A110" s="322"/>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row>
    <row r="111" spans="1:29" x14ac:dyDescent="0.2">
      <c r="A111" s="322"/>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row>
    <row r="112" spans="1:29" x14ac:dyDescent="0.2">
      <c r="A112" s="322"/>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row>
    <row r="113" spans="1:29" x14ac:dyDescent="0.2">
      <c r="A113" s="322"/>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row>
    <row r="114" spans="1:29" x14ac:dyDescent="0.2">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row>
    <row r="115" spans="1:29" x14ac:dyDescent="0.2">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row>
    <row r="116" spans="1:29" x14ac:dyDescent="0.2">
      <c r="A116" s="322"/>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row>
    <row r="117" spans="1:29" x14ac:dyDescent="0.2">
      <c r="A117" s="322"/>
      <c r="B117" s="32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row>
    <row r="118" spans="1:29" x14ac:dyDescent="0.2">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row>
    <row r="119" spans="1:29" x14ac:dyDescent="0.2">
      <c r="A119" s="322"/>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row>
    <row r="120" spans="1:29" x14ac:dyDescent="0.2">
      <c r="A120" s="322"/>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row>
    <row r="121" spans="1:29" x14ac:dyDescent="0.2">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row>
    <row r="122" spans="1:29" x14ac:dyDescent="0.2">
      <c r="A122" s="322"/>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row>
    <row r="123" spans="1:29" x14ac:dyDescent="0.2">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row>
    <row r="124" spans="1:29" x14ac:dyDescent="0.2">
      <c r="A124" s="322"/>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row>
    <row r="125" spans="1:29" x14ac:dyDescent="0.2">
      <c r="A125" s="322"/>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row>
    <row r="126" spans="1:29" x14ac:dyDescent="0.2">
      <c r="A126" s="322"/>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row>
    <row r="127" spans="1:29" x14ac:dyDescent="0.2">
      <c r="A127" s="32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row>
    <row r="128" spans="1:29" x14ac:dyDescent="0.2">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row>
    <row r="129" spans="1:29" x14ac:dyDescent="0.2">
      <c r="A129" s="322"/>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row>
    <row r="130" spans="1:29" x14ac:dyDescent="0.2">
      <c r="A130" s="322"/>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row>
    <row r="131" spans="1:29" x14ac:dyDescent="0.2">
      <c r="A131" s="322"/>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row>
    <row r="132" spans="1:29" x14ac:dyDescent="0.2">
      <c r="A132" s="322"/>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row>
    <row r="133" spans="1:29" x14ac:dyDescent="0.2">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row>
    <row r="134" spans="1:29" x14ac:dyDescent="0.2">
      <c r="A134" s="322"/>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row>
    <row r="135" spans="1:29" x14ac:dyDescent="0.2">
      <c r="A135" s="322"/>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row>
    <row r="136" spans="1:29" x14ac:dyDescent="0.2">
      <c r="A136" s="322"/>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row>
    <row r="137" spans="1:29" x14ac:dyDescent="0.2">
      <c r="A137" s="322"/>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row>
    <row r="138" spans="1:29" x14ac:dyDescent="0.2">
      <c r="A138" s="322"/>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row>
    <row r="139" spans="1:29" x14ac:dyDescent="0.2">
      <c r="A139" s="322"/>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row>
    <row r="140" spans="1:29" x14ac:dyDescent="0.2">
      <c r="A140" s="322"/>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row>
    <row r="141" spans="1:29" x14ac:dyDescent="0.2">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row>
    <row r="142" spans="1:29" x14ac:dyDescent="0.2">
      <c r="A142" s="322"/>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row>
    <row r="143" spans="1:29" x14ac:dyDescent="0.2">
      <c r="A143" s="322"/>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row>
    <row r="144" spans="1:29" x14ac:dyDescent="0.2">
      <c r="A144" s="322"/>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row>
    <row r="145" spans="1:29" x14ac:dyDescent="0.2">
      <c r="A145" s="322"/>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row>
    <row r="146" spans="1:29" x14ac:dyDescent="0.2">
      <c r="A146" s="322"/>
      <c r="B146" s="32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row>
    <row r="147" spans="1:29" x14ac:dyDescent="0.2">
      <c r="A147" s="322"/>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row>
    <row r="148" spans="1:29" x14ac:dyDescent="0.2">
      <c r="A148" s="322"/>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row>
    <row r="149" spans="1:29" x14ac:dyDescent="0.2">
      <c r="A149" s="322"/>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row>
    <row r="150" spans="1:29" x14ac:dyDescent="0.2">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row>
    <row r="151" spans="1:29" x14ac:dyDescent="0.2">
      <c r="A151" s="322"/>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row>
    <row r="152" spans="1:29" x14ac:dyDescent="0.2">
      <c r="A152" s="322"/>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row>
    <row r="153" spans="1:29" x14ac:dyDescent="0.2">
      <c r="A153" s="322"/>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row>
    <row r="154" spans="1:29" x14ac:dyDescent="0.2">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row>
    <row r="155" spans="1:29" x14ac:dyDescent="0.2">
      <c r="A155" s="322"/>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row>
    <row r="156" spans="1:29" x14ac:dyDescent="0.2">
      <c r="A156" s="322"/>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row>
    <row r="157" spans="1:29" x14ac:dyDescent="0.2">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row>
    <row r="158" spans="1:29" x14ac:dyDescent="0.2">
      <c r="A158" s="322"/>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row>
    <row r="159" spans="1:29" x14ac:dyDescent="0.2">
      <c r="A159" s="322"/>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row>
    <row r="160" spans="1:29" x14ac:dyDescent="0.2">
      <c r="A160" s="322"/>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row>
    <row r="161" spans="1:29" x14ac:dyDescent="0.2">
      <c r="A161" s="322"/>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row>
    <row r="162" spans="1:29" x14ac:dyDescent="0.2">
      <c r="A162" s="322"/>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row>
    <row r="163" spans="1:29" x14ac:dyDescent="0.2">
      <c r="A163" s="322"/>
      <c r="B163" s="32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row>
    <row r="164" spans="1:29" x14ac:dyDescent="0.2">
      <c r="A164" s="322"/>
      <c r="B164" s="32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row>
    <row r="165" spans="1:29" x14ac:dyDescent="0.2">
      <c r="A165" s="322"/>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row>
    <row r="166" spans="1:29" x14ac:dyDescent="0.2">
      <c r="A166" s="322"/>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row>
    <row r="167" spans="1:29" x14ac:dyDescent="0.2">
      <c r="A167" s="322"/>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row>
    <row r="168" spans="1:29" x14ac:dyDescent="0.2">
      <c r="A168" s="322"/>
      <c r="B168" s="32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row>
    <row r="169" spans="1:29" x14ac:dyDescent="0.2">
      <c r="A169" s="322"/>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row>
    <row r="170" spans="1:29" x14ac:dyDescent="0.2">
      <c r="A170" s="322"/>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c r="AA170" s="322"/>
      <c r="AB170" s="322"/>
      <c r="AC170" s="322"/>
    </row>
    <row r="171" spans="1:29" x14ac:dyDescent="0.2">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row>
    <row r="172" spans="1:29" x14ac:dyDescent="0.2">
      <c r="A172" s="322"/>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c r="AA172" s="322"/>
      <c r="AB172" s="322"/>
      <c r="AC172" s="322"/>
    </row>
    <row r="173" spans="1:29" x14ac:dyDescent="0.2">
      <c r="A173" s="322"/>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row>
    <row r="174" spans="1:29" x14ac:dyDescent="0.2">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c r="AA174" s="322"/>
      <c r="AB174" s="322"/>
      <c r="AC174" s="322"/>
    </row>
    <row r="175" spans="1:29" x14ac:dyDescent="0.2">
      <c r="A175" s="322"/>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c r="AA175" s="322"/>
      <c r="AB175" s="322"/>
      <c r="AC175" s="322"/>
    </row>
    <row r="176" spans="1:29" x14ac:dyDescent="0.2">
      <c r="A176" s="322"/>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c r="AA176" s="322"/>
      <c r="AB176" s="322"/>
      <c r="AC176" s="322"/>
    </row>
    <row r="177" spans="1:29" x14ac:dyDescent="0.2">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row>
    <row r="178" spans="1:29" x14ac:dyDescent="0.2">
      <c r="A178" s="322"/>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c r="AA178" s="322"/>
      <c r="AB178" s="322"/>
      <c r="AC178" s="322"/>
    </row>
    <row r="179" spans="1:29" x14ac:dyDescent="0.2">
      <c r="A179" s="322"/>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row>
    <row r="180" spans="1:29" x14ac:dyDescent="0.2">
      <c r="A180" s="322"/>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c r="AA180" s="322"/>
      <c r="AB180" s="322"/>
      <c r="AC180" s="322"/>
    </row>
    <row r="181" spans="1:29" x14ac:dyDescent="0.2">
      <c r="A181" s="322"/>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row>
    <row r="182" spans="1:29" x14ac:dyDescent="0.2">
      <c r="A182" s="322"/>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row>
    <row r="183" spans="1:29" x14ac:dyDescent="0.2">
      <c r="A183" s="322"/>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row>
    <row r="184" spans="1:29" x14ac:dyDescent="0.2">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row>
    <row r="185" spans="1:29" x14ac:dyDescent="0.2">
      <c r="A185" s="322"/>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2"/>
      <c r="AB185" s="322"/>
      <c r="AC185" s="322"/>
    </row>
    <row r="186" spans="1:29" x14ac:dyDescent="0.2">
      <c r="A186" s="322"/>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c r="AA186" s="322"/>
      <c r="AB186" s="322"/>
      <c r="AC186" s="322"/>
    </row>
    <row r="187" spans="1:29" x14ac:dyDescent="0.2">
      <c r="A187" s="322"/>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row>
    <row r="188" spans="1:29" x14ac:dyDescent="0.2">
      <c r="A188" s="322"/>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row>
    <row r="189" spans="1:29" x14ac:dyDescent="0.2">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row>
    <row r="190" spans="1:29" x14ac:dyDescent="0.2">
      <c r="A190" s="32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row>
    <row r="191" spans="1:29" x14ac:dyDescent="0.2">
      <c r="A191" s="32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row>
    <row r="192" spans="1:29" x14ac:dyDescent="0.2">
      <c r="A192" s="32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row>
  </sheetData>
  <sheetProtection algorithmName="SHA-512" hashValue="txqwFeKuWAchkYxlAcMkwAnwcj/IVgaiwvqz6y4Znfu/CN4oERCa8LeJzIa+0KOBu5BmkfmwkA1jLt6nAF8SDw==" saltValue="96Vs6ZFfYHIZx7+QC3tGgA==" spinCount="100000" sheet="1" formatRows="0"/>
  <mergeCells count="52">
    <mergeCell ref="A60:G60"/>
    <mergeCell ref="B20:AC20"/>
    <mergeCell ref="A21:AC21"/>
    <mergeCell ref="A22:AC22"/>
    <mergeCell ref="A57:AC57"/>
    <mergeCell ref="A59:AC59"/>
    <mergeCell ref="A33:AC33"/>
    <mergeCell ref="A35:AC35"/>
    <mergeCell ref="A23:AC23"/>
    <mergeCell ref="A55:AC55"/>
    <mergeCell ref="A44:AC44"/>
    <mergeCell ref="A47:AC47"/>
    <mergeCell ref="A49:AC49"/>
    <mergeCell ref="A50:AC50"/>
    <mergeCell ref="A52:AC52"/>
    <mergeCell ref="A45:AC45"/>
    <mergeCell ref="A19:AC19"/>
    <mergeCell ref="A54:G54"/>
    <mergeCell ref="A56:G56"/>
    <mergeCell ref="A46:G46"/>
    <mergeCell ref="A48:G48"/>
    <mergeCell ref="A51:G51"/>
    <mergeCell ref="A37:AC37"/>
    <mergeCell ref="A38:AC38"/>
    <mergeCell ref="A39:AC39"/>
    <mergeCell ref="A42:AC42"/>
    <mergeCell ref="A26:G26"/>
    <mergeCell ref="A31:AC31"/>
    <mergeCell ref="A30:G30"/>
    <mergeCell ref="A32:G32"/>
    <mergeCell ref="A36:G36"/>
    <mergeCell ref="A53:AC53"/>
    <mergeCell ref="A9:AC9"/>
    <mergeCell ref="A13:AC13"/>
    <mergeCell ref="A15:AC15"/>
    <mergeCell ref="A17:AC17"/>
    <mergeCell ref="A18:AC18"/>
    <mergeCell ref="A16:AC16"/>
    <mergeCell ref="A11:AC11"/>
    <mergeCell ref="AE2:AQ2"/>
    <mergeCell ref="AE3:AQ3"/>
    <mergeCell ref="AE4:AQ4"/>
    <mergeCell ref="AE5:AQ5"/>
    <mergeCell ref="AE6:AQ6"/>
    <mergeCell ref="A43:AC43"/>
    <mergeCell ref="A25:AC25"/>
    <mergeCell ref="A27:AC27"/>
    <mergeCell ref="A34:G34"/>
    <mergeCell ref="A41:G41"/>
    <mergeCell ref="A28:AC28"/>
    <mergeCell ref="A29:AC29"/>
    <mergeCell ref="A40:AC40"/>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23:AC23" r:id="rId3" display="Weitere hilfreiche Informationen zum Querschnittsziel Nachhaltige Entwicklung finden Sie auf der EFRE-Internetseite www.2021-27.efre-bw.de/"/>
    <hyperlink ref="A38:AC38" r:id="rId4"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s>
  <pageMargins left="0.31496062992125984" right="0.31496062992125984" top="0.19685039370078741" bottom="0.39370078740157483" header="0" footer="0.19685039370078741"/>
  <pageSetup paperSize="9" scale="92" fitToHeight="0" orientation="portrait" r:id="rId5"/>
  <headerFooter differentFirst="1">
    <oddFooter>&amp;C&amp;P</oddFooter>
    <firstFooter>&amp;LFormularstand: 28.03.2022&amp;C&amp;P</firstFooter>
  </headerFooter>
  <rowBreaks count="1" manualBreakCount="1">
    <brk id="36" max="28" man="1"/>
  </rowBreaks>
  <colBreaks count="1" manualBreakCount="1">
    <brk id="37"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1"/>
  <sheetViews>
    <sheetView showGridLines="0" zoomScaleNormal="100" zoomScaleSheetLayoutView="70" zoomScalePageLayoutView="55" workbookViewId="0">
      <selection activeCell="J89" sqref="J89"/>
    </sheetView>
  </sheetViews>
  <sheetFormatPr baseColWidth="10" defaultRowHeight="12.75" x14ac:dyDescent="0.2"/>
  <cols>
    <col min="1" max="1" width="4.5" style="7" customWidth="1"/>
    <col min="2" max="2" width="5.625" style="7" customWidth="1"/>
    <col min="3" max="3" width="0.75" style="7" customWidth="1"/>
    <col min="4" max="4" width="6.5" style="8" customWidth="1"/>
    <col min="5" max="5" width="18.625" style="8" customWidth="1"/>
    <col min="6" max="6" width="63.375" style="7" customWidth="1"/>
    <col min="7" max="7" width="12.125" style="7" customWidth="1"/>
    <col min="8" max="8" width="10" style="7" customWidth="1"/>
    <col min="9" max="9" width="10" style="7" hidden="1" customWidth="1"/>
    <col min="10" max="10" width="11.75" style="7" customWidth="1"/>
    <col min="11" max="11" width="4.25" style="7" hidden="1" customWidth="1"/>
    <col min="12" max="12" width="23.125" style="7" hidden="1" customWidth="1"/>
    <col min="13" max="13" width="15.375" style="13" hidden="1" customWidth="1"/>
    <col min="14" max="14" width="7.375" style="7" hidden="1" customWidth="1"/>
    <col min="15" max="15" width="6.375" style="7" hidden="1" customWidth="1"/>
    <col min="16" max="17" width="5.125" style="7" hidden="1" customWidth="1"/>
    <col min="18" max="18" width="4.875" style="7" hidden="1" customWidth="1"/>
    <col min="19" max="19" width="3.375" style="7" hidden="1" customWidth="1"/>
    <col min="20" max="21" width="10" style="7" hidden="1" customWidth="1"/>
    <col min="22" max="22" width="10" style="7" customWidth="1"/>
    <col min="23" max="23" width="3" style="7" customWidth="1"/>
    <col min="24" max="24" width="11" style="7" customWidth="1"/>
    <col min="25" max="258" width="11" style="7"/>
    <col min="259" max="259" width="4.5" style="7" customWidth="1"/>
    <col min="260" max="260" width="11" style="7" customWidth="1"/>
    <col min="261" max="261" width="0.75" style="7" customWidth="1"/>
    <col min="262" max="262" width="6.5" style="7" customWidth="1"/>
    <col min="263" max="263" width="18.6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75" style="7" customWidth="1"/>
    <col min="270" max="270" width="7.375" style="7" customWidth="1"/>
    <col min="271" max="271" width="6.375" style="7" customWidth="1"/>
    <col min="272" max="273" width="5.125" style="7" customWidth="1"/>
    <col min="274" max="274" width="3.875" style="7" customWidth="1"/>
    <col min="275" max="275" width="3.37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6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75" style="7" customWidth="1"/>
    <col min="526" max="526" width="7.375" style="7" customWidth="1"/>
    <col min="527" max="527" width="6.375" style="7" customWidth="1"/>
    <col min="528" max="529" width="5.125" style="7" customWidth="1"/>
    <col min="530" max="530" width="3.875" style="7" customWidth="1"/>
    <col min="531" max="531" width="3.37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6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75" style="7" customWidth="1"/>
    <col min="782" max="782" width="7.375" style="7" customWidth="1"/>
    <col min="783" max="783" width="6.375" style="7" customWidth="1"/>
    <col min="784" max="785" width="5.125" style="7" customWidth="1"/>
    <col min="786" max="786" width="3.875" style="7" customWidth="1"/>
    <col min="787" max="787" width="3.37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6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75" style="7" customWidth="1"/>
    <col min="1038" max="1038" width="7.375" style="7" customWidth="1"/>
    <col min="1039" max="1039" width="6.375" style="7" customWidth="1"/>
    <col min="1040" max="1041" width="5.125" style="7" customWidth="1"/>
    <col min="1042" max="1042" width="3.875" style="7" customWidth="1"/>
    <col min="1043" max="1043" width="3.37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6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75" style="7" customWidth="1"/>
    <col min="1294" max="1294" width="7.375" style="7" customWidth="1"/>
    <col min="1295" max="1295" width="6.375" style="7" customWidth="1"/>
    <col min="1296" max="1297" width="5.125" style="7" customWidth="1"/>
    <col min="1298" max="1298" width="3.875" style="7" customWidth="1"/>
    <col min="1299" max="1299" width="3.37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6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75" style="7" customWidth="1"/>
    <col min="1550" max="1550" width="7.375" style="7" customWidth="1"/>
    <col min="1551" max="1551" width="6.375" style="7" customWidth="1"/>
    <col min="1552" max="1553" width="5.125" style="7" customWidth="1"/>
    <col min="1554" max="1554" width="3.875" style="7" customWidth="1"/>
    <col min="1555" max="1555" width="3.37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6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75" style="7" customWidth="1"/>
    <col min="1806" max="1806" width="7.375" style="7" customWidth="1"/>
    <col min="1807" max="1807" width="6.375" style="7" customWidth="1"/>
    <col min="1808" max="1809" width="5.125" style="7" customWidth="1"/>
    <col min="1810" max="1810" width="3.875" style="7" customWidth="1"/>
    <col min="1811" max="1811" width="3.37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6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75" style="7" customWidth="1"/>
    <col min="2062" max="2062" width="7.375" style="7" customWidth="1"/>
    <col min="2063" max="2063" width="6.375" style="7" customWidth="1"/>
    <col min="2064" max="2065" width="5.125" style="7" customWidth="1"/>
    <col min="2066" max="2066" width="3.875" style="7" customWidth="1"/>
    <col min="2067" max="2067" width="3.37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6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75" style="7" customWidth="1"/>
    <col min="2318" max="2318" width="7.375" style="7" customWidth="1"/>
    <col min="2319" max="2319" width="6.375" style="7" customWidth="1"/>
    <col min="2320" max="2321" width="5.125" style="7" customWidth="1"/>
    <col min="2322" max="2322" width="3.875" style="7" customWidth="1"/>
    <col min="2323" max="2323" width="3.37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6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75" style="7" customWidth="1"/>
    <col min="2574" max="2574" width="7.375" style="7" customWidth="1"/>
    <col min="2575" max="2575" width="6.375" style="7" customWidth="1"/>
    <col min="2576" max="2577" width="5.125" style="7" customWidth="1"/>
    <col min="2578" max="2578" width="3.875" style="7" customWidth="1"/>
    <col min="2579" max="2579" width="3.37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6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75" style="7" customWidth="1"/>
    <col min="2830" max="2830" width="7.375" style="7" customWidth="1"/>
    <col min="2831" max="2831" width="6.375" style="7" customWidth="1"/>
    <col min="2832" max="2833" width="5.125" style="7" customWidth="1"/>
    <col min="2834" max="2834" width="3.875" style="7" customWidth="1"/>
    <col min="2835" max="2835" width="3.37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6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75" style="7" customWidth="1"/>
    <col min="3086" max="3086" width="7.375" style="7" customWidth="1"/>
    <col min="3087" max="3087" width="6.375" style="7" customWidth="1"/>
    <col min="3088" max="3089" width="5.125" style="7" customWidth="1"/>
    <col min="3090" max="3090" width="3.875" style="7" customWidth="1"/>
    <col min="3091" max="3091" width="3.37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6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75" style="7" customWidth="1"/>
    <col min="3342" max="3342" width="7.375" style="7" customWidth="1"/>
    <col min="3343" max="3343" width="6.375" style="7" customWidth="1"/>
    <col min="3344" max="3345" width="5.125" style="7" customWidth="1"/>
    <col min="3346" max="3346" width="3.875" style="7" customWidth="1"/>
    <col min="3347" max="3347" width="3.37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6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75" style="7" customWidth="1"/>
    <col min="3598" max="3598" width="7.375" style="7" customWidth="1"/>
    <col min="3599" max="3599" width="6.375" style="7" customWidth="1"/>
    <col min="3600" max="3601" width="5.125" style="7" customWidth="1"/>
    <col min="3602" max="3602" width="3.875" style="7" customWidth="1"/>
    <col min="3603" max="3603" width="3.37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6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75" style="7" customWidth="1"/>
    <col min="3854" max="3854" width="7.375" style="7" customWidth="1"/>
    <col min="3855" max="3855" width="6.375" style="7" customWidth="1"/>
    <col min="3856" max="3857" width="5.125" style="7" customWidth="1"/>
    <col min="3858" max="3858" width="3.875" style="7" customWidth="1"/>
    <col min="3859" max="3859" width="3.37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6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75" style="7" customWidth="1"/>
    <col min="4110" max="4110" width="7.375" style="7" customWidth="1"/>
    <col min="4111" max="4111" width="6.375" style="7" customWidth="1"/>
    <col min="4112" max="4113" width="5.125" style="7" customWidth="1"/>
    <col min="4114" max="4114" width="3.875" style="7" customWidth="1"/>
    <col min="4115" max="4115" width="3.37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6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75" style="7" customWidth="1"/>
    <col min="4366" max="4366" width="7.375" style="7" customWidth="1"/>
    <col min="4367" max="4367" width="6.375" style="7" customWidth="1"/>
    <col min="4368" max="4369" width="5.125" style="7" customWidth="1"/>
    <col min="4370" max="4370" width="3.875" style="7" customWidth="1"/>
    <col min="4371" max="4371" width="3.37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6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75" style="7" customWidth="1"/>
    <col min="4622" max="4622" width="7.375" style="7" customWidth="1"/>
    <col min="4623" max="4623" width="6.375" style="7" customWidth="1"/>
    <col min="4624" max="4625" width="5.125" style="7" customWidth="1"/>
    <col min="4626" max="4626" width="3.875" style="7" customWidth="1"/>
    <col min="4627" max="4627" width="3.37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6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75" style="7" customWidth="1"/>
    <col min="4878" max="4878" width="7.375" style="7" customWidth="1"/>
    <col min="4879" max="4879" width="6.375" style="7" customWidth="1"/>
    <col min="4880" max="4881" width="5.125" style="7" customWidth="1"/>
    <col min="4882" max="4882" width="3.875" style="7" customWidth="1"/>
    <col min="4883" max="4883" width="3.37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6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75" style="7" customWidth="1"/>
    <col min="5134" max="5134" width="7.375" style="7" customWidth="1"/>
    <col min="5135" max="5135" width="6.375" style="7" customWidth="1"/>
    <col min="5136" max="5137" width="5.125" style="7" customWidth="1"/>
    <col min="5138" max="5138" width="3.875" style="7" customWidth="1"/>
    <col min="5139" max="5139" width="3.37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6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75" style="7" customWidth="1"/>
    <col min="5390" max="5390" width="7.375" style="7" customWidth="1"/>
    <col min="5391" max="5391" width="6.375" style="7" customWidth="1"/>
    <col min="5392" max="5393" width="5.125" style="7" customWidth="1"/>
    <col min="5394" max="5394" width="3.875" style="7" customWidth="1"/>
    <col min="5395" max="5395" width="3.37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6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75" style="7" customWidth="1"/>
    <col min="5646" max="5646" width="7.375" style="7" customWidth="1"/>
    <col min="5647" max="5647" width="6.375" style="7" customWidth="1"/>
    <col min="5648" max="5649" width="5.125" style="7" customWidth="1"/>
    <col min="5650" max="5650" width="3.875" style="7" customWidth="1"/>
    <col min="5651" max="5651" width="3.37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6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75" style="7" customWidth="1"/>
    <col min="5902" max="5902" width="7.375" style="7" customWidth="1"/>
    <col min="5903" max="5903" width="6.375" style="7" customWidth="1"/>
    <col min="5904" max="5905" width="5.125" style="7" customWidth="1"/>
    <col min="5906" max="5906" width="3.875" style="7" customWidth="1"/>
    <col min="5907" max="5907" width="3.37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6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75" style="7" customWidth="1"/>
    <col min="6158" max="6158" width="7.375" style="7" customWidth="1"/>
    <col min="6159" max="6159" width="6.375" style="7" customWidth="1"/>
    <col min="6160" max="6161" width="5.125" style="7" customWidth="1"/>
    <col min="6162" max="6162" width="3.875" style="7" customWidth="1"/>
    <col min="6163" max="6163" width="3.37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6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75" style="7" customWidth="1"/>
    <col min="6414" max="6414" width="7.375" style="7" customWidth="1"/>
    <col min="6415" max="6415" width="6.375" style="7" customWidth="1"/>
    <col min="6416" max="6417" width="5.125" style="7" customWidth="1"/>
    <col min="6418" max="6418" width="3.875" style="7" customWidth="1"/>
    <col min="6419" max="6419" width="3.37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6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75" style="7" customWidth="1"/>
    <col min="6670" max="6670" width="7.375" style="7" customWidth="1"/>
    <col min="6671" max="6671" width="6.375" style="7" customWidth="1"/>
    <col min="6672" max="6673" width="5.125" style="7" customWidth="1"/>
    <col min="6674" max="6674" width="3.875" style="7" customWidth="1"/>
    <col min="6675" max="6675" width="3.37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6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75" style="7" customWidth="1"/>
    <col min="6926" max="6926" width="7.375" style="7" customWidth="1"/>
    <col min="6927" max="6927" width="6.375" style="7" customWidth="1"/>
    <col min="6928" max="6929" width="5.125" style="7" customWidth="1"/>
    <col min="6930" max="6930" width="3.875" style="7" customWidth="1"/>
    <col min="6931" max="6931" width="3.37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6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75" style="7" customWidth="1"/>
    <col min="7182" max="7182" width="7.375" style="7" customWidth="1"/>
    <col min="7183" max="7183" width="6.375" style="7" customWidth="1"/>
    <col min="7184" max="7185" width="5.125" style="7" customWidth="1"/>
    <col min="7186" max="7186" width="3.875" style="7" customWidth="1"/>
    <col min="7187" max="7187" width="3.37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6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75" style="7" customWidth="1"/>
    <col min="7438" max="7438" width="7.375" style="7" customWidth="1"/>
    <col min="7439" max="7439" width="6.375" style="7" customWidth="1"/>
    <col min="7440" max="7441" width="5.125" style="7" customWidth="1"/>
    <col min="7442" max="7442" width="3.875" style="7" customWidth="1"/>
    <col min="7443" max="7443" width="3.37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6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75" style="7" customWidth="1"/>
    <col min="7694" max="7694" width="7.375" style="7" customWidth="1"/>
    <col min="7695" max="7695" width="6.375" style="7" customWidth="1"/>
    <col min="7696" max="7697" width="5.125" style="7" customWidth="1"/>
    <col min="7698" max="7698" width="3.875" style="7" customWidth="1"/>
    <col min="7699" max="7699" width="3.37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6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75" style="7" customWidth="1"/>
    <col min="7950" max="7950" width="7.375" style="7" customWidth="1"/>
    <col min="7951" max="7951" width="6.375" style="7" customWidth="1"/>
    <col min="7952" max="7953" width="5.125" style="7" customWidth="1"/>
    <col min="7954" max="7954" width="3.875" style="7" customWidth="1"/>
    <col min="7955" max="7955" width="3.37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6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75" style="7" customWidth="1"/>
    <col min="8206" max="8206" width="7.375" style="7" customWidth="1"/>
    <col min="8207" max="8207" width="6.375" style="7" customWidth="1"/>
    <col min="8208" max="8209" width="5.125" style="7" customWidth="1"/>
    <col min="8210" max="8210" width="3.875" style="7" customWidth="1"/>
    <col min="8211" max="8211" width="3.37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6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75" style="7" customWidth="1"/>
    <col min="8462" max="8462" width="7.375" style="7" customWidth="1"/>
    <col min="8463" max="8463" width="6.375" style="7" customWidth="1"/>
    <col min="8464" max="8465" width="5.125" style="7" customWidth="1"/>
    <col min="8466" max="8466" width="3.875" style="7" customWidth="1"/>
    <col min="8467" max="8467" width="3.37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6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75" style="7" customWidth="1"/>
    <col min="8718" max="8718" width="7.375" style="7" customWidth="1"/>
    <col min="8719" max="8719" width="6.375" style="7" customWidth="1"/>
    <col min="8720" max="8721" width="5.125" style="7" customWidth="1"/>
    <col min="8722" max="8722" width="3.875" style="7" customWidth="1"/>
    <col min="8723" max="8723" width="3.37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6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75" style="7" customWidth="1"/>
    <col min="8974" max="8974" width="7.375" style="7" customWidth="1"/>
    <col min="8975" max="8975" width="6.375" style="7" customWidth="1"/>
    <col min="8976" max="8977" width="5.125" style="7" customWidth="1"/>
    <col min="8978" max="8978" width="3.875" style="7" customWidth="1"/>
    <col min="8979" max="8979" width="3.37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6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75" style="7" customWidth="1"/>
    <col min="9230" max="9230" width="7.375" style="7" customWidth="1"/>
    <col min="9231" max="9231" width="6.375" style="7" customWidth="1"/>
    <col min="9232" max="9233" width="5.125" style="7" customWidth="1"/>
    <col min="9234" max="9234" width="3.875" style="7" customWidth="1"/>
    <col min="9235" max="9235" width="3.37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6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75" style="7" customWidth="1"/>
    <col min="9486" max="9486" width="7.375" style="7" customWidth="1"/>
    <col min="9487" max="9487" width="6.375" style="7" customWidth="1"/>
    <col min="9488" max="9489" width="5.125" style="7" customWidth="1"/>
    <col min="9490" max="9490" width="3.875" style="7" customWidth="1"/>
    <col min="9491" max="9491" width="3.37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6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75" style="7" customWidth="1"/>
    <col min="9742" max="9742" width="7.375" style="7" customWidth="1"/>
    <col min="9743" max="9743" width="6.375" style="7" customWidth="1"/>
    <col min="9744" max="9745" width="5.125" style="7" customWidth="1"/>
    <col min="9746" max="9746" width="3.875" style="7" customWidth="1"/>
    <col min="9747" max="9747" width="3.37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6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75" style="7" customWidth="1"/>
    <col min="9998" max="9998" width="7.375" style="7" customWidth="1"/>
    <col min="9999" max="9999" width="6.375" style="7" customWidth="1"/>
    <col min="10000" max="10001" width="5.125" style="7" customWidth="1"/>
    <col min="10002" max="10002" width="3.875" style="7" customWidth="1"/>
    <col min="10003" max="10003" width="3.37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6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75" style="7" customWidth="1"/>
    <col min="10254" max="10254" width="7.375" style="7" customWidth="1"/>
    <col min="10255" max="10255" width="6.375" style="7" customWidth="1"/>
    <col min="10256" max="10257" width="5.125" style="7" customWidth="1"/>
    <col min="10258" max="10258" width="3.875" style="7" customWidth="1"/>
    <col min="10259" max="10259" width="3.37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6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75" style="7" customWidth="1"/>
    <col min="10510" max="10510" width="7.375" style="7" customWidth="1"/>
    <col min="10511" max="10511" width="6.375" style="7" customWidth="1"/>
    <col min="10512" max="10513" width="5.125" style="7" customWidth="1"/>
    <col min="10514" max="10514" width="3.875" style="7" customWidth="1"/>
    <col min="10515" max="10515" width="3.37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6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75" style="7" customWidth="1"/>
    <col min="10766" max="10766" width="7.375" style="7" customWidth="1"/>
    <col min="10767" max="10767" width="6.375" style="7" customWidth="1"/>
    <col min="10768" max="10769" width="5.125" style="7" customWidth="1"/>
    <col min="10770" max="10770" width="3.875" style="7" customWidth="1"/>
    <col min="10771" max="10771" width="3.37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6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75" style="7" customWidth="1"/>
    <col min="11022" max="11022" width="7.375" style="7" customWidth="1"/>
    <col min="11023" max="11023" width="6.375" style="7" customWidth="1"/>
    <col min="11024" max="11025" width="5.125" style="7" customWidth="1"/>
    <col min="11026" max="11026" width="3.875" style="7" customWidth="1"/>
    <col min="11027" max="11027" width="3.37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6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75" style="7" customWidth="1"/>
    <col min="11278" max="11278" width="7.375" style="7" customWidth="1"/>
    <col min="11279" max="11279" width="6.375" style="7" customWidth="1"/>
    <col min="11280" max="11281" width="5.125" style="7" customWidth="1"/>
    <col min="11282" max="11282" width="3.875" style="7" customWidth="1"/>
    <col min="11283" max="11283" width="3.37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6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75" style="7" customWidth="1"/>
    <col min="11534" max="11534" width="7.375" style="7" customWidth="1"/>
    <col min="11535" max="11535" width="6.375" style="7" customWidth="1"/>
    <col min="11536" max="11537" width="5.125" style="7" customWidth="1"/>
    <col min="11538" max="11538" width="3.875" style="7" customWidth="1"/>
    <col min="11539" max="11539" width="3.37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6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75" style="7" customWidth="1"/>
    <col min="11790" max="11790" width="7.375" style="7" customWidth="1"/>
    <col min="11791" max="11791" width="6.375" style="7" customWidth="1"/>
    <col min="11792" max="11793" width="5.125" style="7" customWidth="1"/>
    <col min="11794" max="11794" width="3.875" style="7" customWidth="1"/>
    <col min="11795" max="11795" width="3.37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6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75" style="7" customWidth="1"/>
    <col min="12046" max="12046" width="7.375" style="7" customWidth="1"/>
    <col min="12047" max="12047" width="6.375" style="7" customWidth="1"/>
    <col min="12048" max="12049" width="5.125" style="7" customWidth="1"/>
    <col min="12050" max="12050" width="3.875" style="7" customWidth="1"/>
    <col min="12051" max="12051" width="3.37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6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75" style="7" customWidth="1"/>
    <col min="12302" max="12302" width="7.375" style="7" customWidth="1"/>
    <col min="12303" max="12303" width="6.375" style="7" customWidth="1"/>
    <col min="12304" max="12305" width="5.125" style="7" customWidth="1"/>
    <col min="12306" max="12306" width="3.875" style="7" customWidth="1"/>
    <col min="12307" max="12307" width="3.37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6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75" style="7" customWidth="1"/>
    <col min="12558" max="12558" width="7.375" style="7" customWidth="1"/>
    <col min="12559" max="12559" width="6.375" style="7" customWidth="1"/>
    <col min="12560" max="12561" width="5.125" style="7" customWidth="1"/>
    <col min="12562" max="12562" width="3.875" style="7" customWidth="1"/>
    <col min="12563" max="12563" width="3.37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6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75" style="7" customWidth="1"/>
    <col min="12814" max="12814" width="7.375" style="7" customWidth="1"/>
    <col min="12815" max="12815" width="6.375" style="7" customWidth="1"/>
    <col min="12816" max="12817" width="5.125" style="7" customWidth="1"/>
    <col min="12818" max="12818" width="3.875" style="7" customWidth="1"/>
    <col min="12819" max="12819" width="3.37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6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75" style="7" customWidth="1"/>
    <col min="13070" max="13070" width="7.375" style="7" customWidth="1"/>
    <col min="13071" max="13071" width="6.375" style="7" customWidth="1"/>
    <col min="13072" max="13073" width="5.125" style="7" customWidth="1"/>
    <col min="13074" max="13074" width="3.875" style="7" customWidth="1"/>
    <col min="13075" max="13075" width="3.37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6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75" style="7" customWidth="1"/>
    <col min="13326" max="13326" width="7.375" style="7" customWidth="1"/>
    <col min="13327" max="13327" width="6.375" style="7" customWidth="1"/>
    <col min="13328" max="13329" width="5.125" style="7" customWidth="1"/>
    <col min="13330" max="13330" width="3.875" style="7" customWidth="1"/>
    <col min="13331" max="13331" width="3.37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6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75" style="7" customWidth="1"/>
    <col min="13582" max="13582" width="7.375" style="7" customWidth="1"/>
    <col min="13583" max="13583" width="6.375" style="7" customWidth="1"/>
    <col min="13584" max="13585" width="5.125" style="7" customWidth="1"/>
    <col min="13586" max="13586" width="3.875" style="7" customWidth="1"/>
    <col min="13587" max="13587" width="3.37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6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75" style="7" customWidth="1"/>
    <col min="13838" max="13838" width="7.375" style="7" customWidth="1"/>
    <col min="13839" max="13839" width="6.375" style="7" customWidth="1"/>
    <col min="13840" max="13841" width="5.125" style="7" customWidth="1"/>
    <col min="13842" max="13842" width="3.875" style="7" customWidth="1"/>
    <col min="13843" max="13843" width="3.37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6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75" style="7" customWidth="1"/>
    <col min="14094" max="14094" width="7.375" style="7" customWidth="1"/>
    <col min="14095" max="14095" width="6.375" style="7" customWidth="1"/>
    <col min="14096" max="14097" width="5.125" style="7" customWidth="1"/>
    <col min="14098" max="14098" width="3.875" style="7" customWidth="1"/>
    <col min="14099" max="14099" width="3.37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6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75" style="7" customWidth="1"/>
    <col min="14350" max="14350" width="7.375" style="7" customWidth="1"/>
    <col min="14351" max="14351" width="6.375" style="7" customWidth="1"/>
    <col min="14352" max="14353" width="5.125" style="7" customWidth="1"/>
    <col min="14354" max="14354" width="3.875" style="7" customWidth="1"/>
    <col min="14355" max="14355" width="3.37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6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75" style="7" customWidth="1"/>
    <col min="14606" max="14606" width="7.375" style="7" customWidth="1"/>
    <col min="14607" max="14607" width="6.375" style="7" customWidth="1"/>
    <col min="14608" max="14609" width="5.125" style="7" customWidth="1"/>
    <col min="14610" max="14610" width="3.875" style="7" customWidth="1"/>
    <col min="14611" max="14611" width="3.37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6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75" style="7" customWidth="1"/>
    <col min="14862" max="14862" width="7.375" style="7" customWidth="1"/>
    <col min="14863" max="14863" width="6.375" style="7" customWidth="1"/>
    <col min="14864" max="14865" width="5.125" style="7" customWidth="1"/>
    <col min="14866" max="14866" width="3.875" style="7" customWidth="1"/>
    <col min="14867" max="14867" width="3.37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6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75" style="7" customWidth="1"/>
    <col min="15118" max="15118" width="7.375" style="7" customWidth="1"/>
    <col min="15119" max="15119" width="6.375" style="7" customWidth="1"/>
    <col min="15120" max="15121" width="5.125" style="7" customWidth="1"/>
    <col min="15122" max="15122" width="3.875" style="7" customWidth="1"/>
    <col min="15123" max="15123" width="3.37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6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75" style="7" customWidth="1"/>
    <col min="15374" max="15374" width="7.375" style="7" customWidth="1"/>
    <col min="15375" max="15375" width="6.375" style="7" customWidth="1"/>
    <col min="15376" max="15377" width="5.125" style="7" customWidth="1"/>
    <col min="15378" max="15378" width="3.875" style="7" customWidth="1"/>
    <col min="15379" max="15379" width="3.37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6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75" style="7" customWidth="1"/>
    <col min="15630" max="15630" width="7.375" style="7" customWidth="1"/>
    <col min="15631" max="15631" width="6.375" style="7" customWidth="1"/>
    <col min="15632" max="15633" width="5.125" style="7" customWidth="1"/>
    <col min="15634" max="15634" width="3.875" style="7" customWidth="1"/>
    <col min="15635" max="15635" width="3.37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6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75" style="7" customWidth="1"/>
    <col min="15886" max="15886" width="7.375" style="7" customWidth="1"/>
    <col min="15887" max="15887" width="6.375" style="7" customWidth="1"/>
    <col min="15888" max="15889" width="5.125" style="7" customWidth="1"/>
    <col min="15890" max="15890" width="3.875" style="7" customWidth="1"/>
    <col min="15891" max="15891" width="3.37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6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75" style="7" customWidth="1"/>
    <col min="16142" max="16142" width="7.375" style="7" customWidth="1"/>
    <col min="16143" max="16143" width="6.375" style="7" customWidth="1"/>
    <col min="16144" max="16145" width="5.125" style="7" customWidth="1"/>
    <col min="16146" max="16146" width="3.875" style="7" customWidth="1"/>
    <col min="16147" max="16147" width="3.375" style="7" customWidth="1"/>
    <col min="16148" max="16150" width="10" style="7" customWidth="1"/>
    <col min="16151" max="16384" width="11" style="7"/>
  </cols>
  <sheetData>
    <row r="1" spans="1:20" x14ac:dyDescent="0.2">
      <c r="K1" s="213" t="s">
        <v>154</v>
      </c>
      <c r="L1" s="214"/>
      <c r="M1" s="214"/>
      <c r="N1" s="214"/>
      <c r="O1" s="214"/>
      <c r="P1" s="214"/>
      <c r="Q1" s="214"/>
      <c r="R1" s="214"/>
      <c r="S1" s="214"/>
      <c r="T1" s="214"/>
    </row>
    <row r="2" spans="1:20" x14ac:dyDescent="0.2">
      <c r="K2" s="214"/>
      <c r="L2" s="214"/>
      <c r="M2" s="214"/>
      <c r="N2" s="214"/>
      <c r="O2" s="214"/>
      <c r="P2" s="214"/>
      <c r="Q2" s="214"/>
      <c r="R2" s="214"/>
      <c r="S2" s="214"/>
      <c r="T2" s="214"/>
    </row>
    <row r="3" spans="1:20" x14ac:dyDescent="0.2">
      <c r="K3" s="214"/>
      <c r="L3" s="214"/>
      <c r="M3" s="214"/>
      <c r="N3" s="214"/>
      <c r="O3" s="214"/>
      <c r="P3" s="214"/>
      <c r="Q3" s="214"/>
      <c r="R3" s="214"/>
      <c r="S3" s="214"/>
      <c r="T3" s="214"/>
    </row>
    <row r="4" spans="1:20" x14ac:dyDescent="0.2">
      <c r="K4" s="214"/>
      <c r="L4" s="214"/>
      <c r="M4" s="214"/>
      <c r="N4" s="214"/>
      <c r="O4" s="214"/>
      <c r="P4" s="214"/>
      <c r="Q4" s="214"/>
      <c r="R4" s="214"/>
      <c r="S4" s="214"/>
      <c r="T4" s="214"/>
    </row>
    <row r="5" spans="1:20" x14ac:dyDescent="0.2">
      <c r="K5" s="214"/>
      <c r="L5" s="214"/>
      <c r="M5" s="214"/>
      <c r="N5" s="214"/>
      <c r="O5" s="214"/>
      <c r="P5" s="214"/>
      <c r="Q5" s="214"/>
      <c r="R5" s="214"/>
      <c r="S5" s="214"/>
      <c r="T5" s="214"/>
    </row>
    <row r="6" spans="1:20" x14ac:dyDescent="0.2">
      <c r="K6" s="214"/>
      <c r="L6" s="214"/>
      <c r="M6" s="214"/>
      <c r="N6" s="214"/>
      <c r="O6" s="214"/>
      <c r="P6" s="214"/>
      <c r="Q6" s="214"/>
      <c r="R6" s="214"/>
      <c r="S6" s="214"/>
      <c r="T6" s="214"/>
    </row>
    <row r="7" spans="1:20" x14ac:dyDescent="0.2">
      <c r="K7" s="214"/>
      <c r="L7" s="214"/>
      <c r="M7" s="214"/>
      <c r="N7" s="214"/>
      <c r="O7" s="214"/>
      <c r="P7" s="214"/>
      <c r="Q7" s="214"/>
      <c r="R7" s="214"/>
      <c r="S7" s="214"/>
      <c r="T7" s="214"/>
    </row>
    <row r="8" spans="1:20" x14ac:dyDescent="0.2">
      <c r="K8" s="214"/>
      <c r="L8" s="214"/>
      <c r="M8" s="214"/>
      <c r="N8" s="214"/>
      <c r="O8" s="214"/>
      <c r="P8" s="214"/>
      <c r="Q8" s="214"/>
      <c r="R8" s="214"/>
      <c r="S8" s="214"/>
      <c r="T8" s="214"/>
    </row>
    <row r="9" spans="1:20" x14ac:dyDescent="0.2">
      <c r="K9" s="214"/>
      <c r="L9" s="214"/>
      <c r="M9" s="214"/>
      <c r="N9" s="214"/>
      <c r="O9" s="214"/>
      <c r="P9" s="214"/>
      <c r="Q9" s="214"/>
      <c r="R9" s="214"/>
      <c r="S9" s="214"/>
      <c r="T9" s="214"/>
    </row>
    <row r="10" spans="1:20" x14ac:dyDescent="0.2">
      <c r="K10" s="214"/>
      <c r="L10" s="214"/>
      <c r="M10" s="214"/>
      <c r="N10" s="214"/>
      <c r="O10" s="214"/>
      <c r="P10" s="214"/>
      <c r="Q10" s="214"/>
      <c r="R10" s="214"/>
      <c r="S10" s="214"/>
      <c r="T10" s="214"/>
    </row>
    <row r="11" spans="1:20" x14ac:dyDescent="0.2">
      <c r="K11" s="214"/>
      <c r="L11" s="214"/>
      <c r="M11" s="214"/>
      <c r="N11" s="214"/>
      <c r="O11" s="214"/>
      <c r="P11" s="214"/>
      <c r="Q11" s="214"/>
      <c r="R11" s="214"/>
      <c r="S11" s="214"/>
      <c r="T11" s="214"/>
    </row>
    <row r="12" spans="1:20" ht="15" x14ac:dyDescent="0.2">
      <c r="A12" s="860" t="s">
        <v>395</v>
      </c>
      <c r="B12" s="860"/>
      <c r="C12" s="860"/>
      <c r="D12" s="860"/>
      <c r="E12" s="860"/>
      <c r="F12" s="860"/>
      <c r="G12" s="860"/>
      <c r="H12" s="860"/>
      <c r="I12" s="860"/>
      <c r="J12" s="860"/>
      <c r="K12" s="215"/>
      <c r="L12" s="215"/>
      <c r="M12" s="215"/>
      <c r="N12" s="214"/>
      <c r="O12" s="214"/>
      <c r="P12" s="214"/>
      <c r="Q12" s="214"/>
      <c r="R12" s="214"/>
      <c r="S12" s="214"/>
      <c r="T12" s="214"/>
    </row>
    <row r="13" spans="1:20" s="217" customFormat="1" ht="33" customHeight="1" x14ac:dyDescent="0.25">
      <c r="A13" s="861" t="s">
        <v>278</v>
      </c>
      <c r="B13" s="861"/>
      <c r="C13" s="861"/>
      <c r="D13" s="861"/>
      <c r="E13" s="861"/>
      <c r="F13" s="861"/>
      <c r="G13" s="861"/>
      <c r="H13" s="861"/>
      <c r="I13" s="861"/>
      <c r="J13" s="861"/>
      <c r="K13" s="292"/>
      <c r="L13" s="292"/>
      <c r="M13" s="216"/>
      <c r="N13" s="214"/>
      <c r="O13" s="214"/>
      <c r="P13" s="214"/>
      <c r="Q13" s="216"/>
      <c r="R13" s="216"/>
      <c r="S13" s="216"/>
      <c r="T13" s="216"/>
    </row>
    <row r="14" spans="1:20" ht="12.75" customHeight="1" x14ac:dyDescent="0.2">
      <c r="A14" s="10"/>
      <c r="B14" s="10"/>
      <c r="C14" s="10"/>
      <c r="E14" s="10"/>
      <c r="K14" s="214"/>
      <c r="L14" s="214"/>
      <c r="M14" s="214"/>
      <c r="N14" s="214"/>
      <c r="O14" s="214"/>
      <c r="P14" s="214"/>
      <c r="Q14" s="214"/>
      <c r="R14" s="214"/>
      <c r="S14" s="214"/>
      <c r="T14" s="214"/>
    </row>
    <row r="15" spans="1:20" ht="91.5" customHeight="1" x14ac:dyDescent="0.2">
      <c r="A15" s="862" t="s">
        <v>0</v>
      </c>
      <c r="B15" s="288"/>
      <c r="C15" s="289"/>
      <c r="D15" s="865" t="s">
        <v>292</v>
      </c>
      <c r="E15" s="865"/>
      <c r="F15" s="865"/>
      <c r="G15" s="865"/>
      <c r="H15" s="865"/>
      <c r="I15" s="865"/>
      <c r="J15" s="866"/>
      <c r="K15" s="387"/>
      <c r="L15" s="387"/>
      <c r="M15" s="387"/>
      <c r="N15" s="214"/>
      <c r="O15" s="214"/>
      <c r="P15" s="214"/>
      <c r="Q15" s="214"/>
      <c r="R15" s="214"/>
      <c r="S15" s="214"/>
      <c r="T15" s="214"/>
    </row>
    <row r="16" spans="1:20" ht="19.5" hidden="1" customHeight="1" x14ac:dyDescent="0.2">
      <c r="A16" s="863"/>
      <c r="B16" s="290"/>
      <c r="C16" s="290"/>
      <c r="D16" s="290"/>
      <c r="E16" s="290"/>
      <c r="F16" s="290"/>
      <c r="G16" s="290"/>
      <c r="H16" s="290"/>
      <c r="I16" s="290"/>
      <c r="J16" s="291"/>
      <c r="K16" s="387"/>
      <c r="L16" s="387"/>
      <c r="M16" s="387"/>
      <c r="N16" s="214"/>
      <c r="O16" s="214"/>
      <c r="P16" s="214"/>
      <c r="Q16" s="214"/>
      <c r="R16" s="214"/>
      <c r="S16" s="214"/>
      <c r="T16" s="214"/>
    </row>
    <row r="17" spans="1:26" ht="54.75" customHeight="1" x14ac:dyDescent="0.2">
      <c r="A17" s="864"/>
      <c r="B17" s="318"/>
      <c r="C17" s="318"/>
      <c r="D17" s="867" t="s">
        <v>293</v>
      </c>
      <c r="E17" s="867"/>
      <c r="F17" s="867"/>
      <c r="G17" s="867"/>
      <c r="H17" s="867"/>
      <c r="I17" s="867"/>
      <c r="J17" s="868"/>
      <c r="K17" s="387"/>
      <c r="L17" s="387"/>
      <c r="M17" s="387"/>
      <c r="N17" s="214"/>
      <c r="O17" s="214"/>
      <c r="P17" s="214"/>
      <c r="Q17" s="214"/>
      <c r="R17" s="214"/>
      <c r="S17" s="214"/>
      <c r="T17" s="214"/>
    </row>
    <row r="18" spans="1:26" ht="13.5" hidden="1" customHeight="1" x14ac:dyDescent="0.2">
      <c r="A18" s="10"/>
      <c r="B18" s="10"/>
      <c r="C18" s="10"/>
      <c r="E18" s="10"/>
      <c r="K18" s="214"/>
      <c r="L18" s="214"/>
      <c r="M18" s="214"/>
      <c r="N18" s="214"/>
      <c r="O18" s="214"/>
      <c r="P18" s="214"/>
      <c r="Q18" s="214"/>
      <c r="R18" s="214"/>
      <c r="S18" s="214"/>
      <c r="T18" s="214"/>
    </row>
    <row r="19" spans="1:26" ht="27.75" customHeight="1" x14ac:dyDescent="0.2">
      <c r="A19" s="103"/>
      <c r="B19" s="12"/>
      <c r="C19" s="12"/>
      <c r="D19" s="103"/>
      <c r="E19" s="103"/>
      <c r="F19" s="20"/>
      <c r="G19" s="20"/>
      <c r="H19" s="20"/>
      <c r="I19" s="20"/>
      <c r="J19" s="114" t="s">
        <v>156</v>
      </c>
      <c r="K19" s="293"/>
      <c r="L19" s="293"/>
      <c r="M19" s="218"/>
      <c r="N19" s="214"/>
      <c r="O19" s="214"/>
      <c r="P19" s="214"/>
      <c r="Q19" s="214"/>
      <c r="R19" s="214"/>
      <c r="S19" s="214"/>
      <c r="T19" s="214"/>
    </row>
    <row r="20" spans="1:26" ht="28.5" customHeight="1" x14ac:dyDescent="0.2">
      <c r="A20" s="12" t="s">
        <v>155</v>
      </c>
      <c r="B20" s="286"/>
      <c r="C20" s="286"/>
      <c r="D20" s="286"/>
      <c r="E20" s="286"/>
      <c r="F20" s="299" t="str">
        <f>IF(J20="","",VLOOKUP(J20,Gewichtungsfaktoren!$A$10:$F$10,2,FALSE))</f>
        <v>Forschungsinfrastruktur einschließlich Erstausstattung</v>
      </c>
      <c r="G20" s="286"/>
      <c r="H20" s="286"/>
      <c r="I20" s="286"/>
      <c r="J20" s="410">
        <v>9</v>
      </c>
      <c r="K20" s="294"/>
      <c r="L20" s="295" t="s">
        <v>215</v>
      </c>
      <c r="M20" s="214"/>
      <c r="N20" s="214"/>
      <c r="O20" s="214"/>
      <c r="P20" s="214"/>
      <c r="Q20" s="214"/>
      <c r="R20" s="214"/>
      <c r="S20" s="214"/>
      <c r="T20" s="214"/>
      <c r="Z20" s="419"/>
    </row>
    <row r="21" spans="1:26" ht="13.5" customHeight="1" x14ac:dyDescent="0.2">
      <c r="A21" s="15"/>
      <c r="B21" s="10"/>
      <c r="C21" s="10"/>
      <c r="E21" s="10"/>
      <c r="K21" s="214"/>
      <c r="L21" s="214"/>
      <c r="M21" s="214"/>
      <c r="N21" s="214"/>
      <c r="O21" s="214"/>
      <c r="P21" s="214"/>
      <c r="Q21" s="214"/>
      <c r="R21" s="214"/>
      <c r="S21" s="214"/>
      <c r="T21" s="214"/>
    </row>
    <row r="22" spans="1:26" ht="14.25" customHeight="1" x14ac:dyDescent="0.2">
      <c r="A22" s="18" t="s">
        <v>283</v>
      </c>
      <c r="B22" s="16"/>
      <c r="C22" s="16"/>
      <c r="D22" s="16"/>
      <c r="E22" s="16"/>
      <c r="F22" s="853" t="str">
        <f>IF(_Antragsteller="","",_Antragsteller)</f>
        <v/>
      </c>
      <c r="G22" s="854"/>
      <c r="H22" s="854"/>
      <c r="I22" s="854"/>
      <c r="J22" s="855"/>
      <c r="K22" s="296"/>
      <c r="L22" s="296"/>
      <c r="M22" s="214"/>
      <c r="N22" s="214"/>
      <c r="O22" s="214"/>
      <c r="P22" s="214"/>
      <c r="Q22" s="214"/>
      <c r="R22" s="214"/>
      <c r="S22" s="214"/>
      <c r="T22" s="214"/>
      <c r="U22" s="286"/>
      <c r="V22" s="286"/>
    </row>
    <row r="23" spans="1:26" ht="7.5" customHeight="1" x14ac:dyDescent="0.2">
      <c r="A23" s="17"/>
      <c r="B23" s="17"/>
      <c r="C23" s="17"/>
      <c r="D23" s="17"/>
      <c r="E23" s="17"/>
      <c r="F23" s="17"/>
      <c r="G23" s="17"/>
      <c r="K23" s="214"/>
      <c r="L23" s="214"/>
      <c r="M23" s="214"/>
      <c r="N23" s="214"/>
      <c r="O23" s="214"/>
      <c r="P23" s="214"/>
      <c r="Q23" s="214"/>
      <c r="R23" s="214"/>
      <c r="S23" s="214"/>
      <c r="T23" s="214"/>
    </row>
    <row r="24" spans="1:26" ht="15.75" customHeight="1" x14ac:dyDescent="0.2">
      <c r="B24" s="17"/>
      <c r="C24" s="17"/>
      <c r="D24" s="17"/>
      <c r="E24" s="17"/>
      <c r="F24" s="17"/>
      <c r="G24" s="17"/>
      <c r="K24" s="214"/>
      <c r="L24" s="214"/>
      <c r="M24" s="214"/>
      <c r="N24" s="214"/>
      <c r="O24" s="214"/>
      <c r="P24" s="214"/>
      <c r="Q24" s="214"/>
      <c r="R24" s="214"/>
      <c r="S24" s="214"/>
      <c r="T24" s="214"/>
    </row>
    <row r="25" spans="1:26" ht="15" customHeight="1" x14ac:dyDescent="0.2">
      <c r="A25" s="18" t="s">
        <v>284</v>
      </c>
      <c r="B25" s="287"/>
      <c r="C25" s="287"/>
      <c r="D25" s="287"/>
      <c r="E25" s="287"/>
      <c r="F25" s="853" t="str">
        <f>IF(_Projektbezeichnung="","",_Projektbezeichnung)</f>
        <v/>
      </c>
      <c r="G25" s="854"/>
      <c r="H25" s="854"/>
      <c r="I25" s="854"/>
      <c r="J25" s="855"/>
      <c r="K25" s="387"/>
      <c r="L25" s="387"/>
      <c r="M25" s="387"/>
      <c r="N25" s="214"/>
      <c r="O25" s="214"/>
      <c r="P25" s="214"/>
      <c r="Q25" s="214"/>
      <c r="R25" s="214"/>
      <c r="S25" s="214"/>
      <c r="T25" s="214"/>
      <c r="Z25" s="22"/>
    </row>
    <row r="26" spans="1:26" ht="9" customHeight="1" x14ac:dyDescent="0.2">
      <c r="A26" s="11"/>
      <c r="B26" s="11"/>
      <c r="C26" s="11"/>
      <c r="D26" s="11"/>
      <c r="E26" s="11"/>
      <c r="F26" s="11"/>
      <c r="G26" s="11"/>
      <c r="H26" s="14"/>
      <c r="I26" s="14"/>
      <c r="J26" s="19"/>
      <c r="K26" s="62"/>
      <c r="L26" s="62"/>
      <c r="M26" s="62"/>
      <c r="N26" s="214"/>
      <c r="O26" s="214"/>
      <c r="P26" s="214"/>
      <c r="Q26" s="214"/>
      <c r="R26" s="214"/>
      <c r="S26" s="214"/>
      <c r="T26" s="214"/>
    </row>
    <row r="27" spans="1:26" ht="20.25" customHeight="1" x14ac:dyDescent="0.2">
      <c r="A27" s="18" t="s">
        <v>244</v>
      </c>
      <c r="B27" s="19"/>
      <c r="C27" s="19"/>
      <c r="D27" s="24"/>
      <c r="E27" s="24"/>
      <c r="F27" s="92"/>
      <c r="G27" s="92"/>
      <c r="H27" s="19"/>
      <c r="I27" s="19"/>
      <c r="J27" s="25"/>
      <c r="K27" s="869" t="s">
        <v>157</v>
      </c>
      <c r="L27" s="870"/>
      <c r="M27" s="79"/>
      <c r="N27" s="213"/>
      <c r="O27" s="214"/>
      <c r="P27" s="214"/>
      <c r="Q27" s="214"/>
      <c r="R27" s="214"/>
      <c r="S27" s="214"/>
      <c r="T27" s="214"/>
    </row>
    <row r="28" spans="1:26" ht="30" customHeight="1" x14ac:dyDescent="0.2">
      <c r="A28" s="19"/>
      <c r="B28" s="22"/>
      <c r="D28" s="23" t="s">
        <v>158</v>
      </c>
      <c r="E28" s="24"/>
      <c r="F28" s="25"/>
      <c r="G28" s="25"/>
      <c r="H28" s="25"/>
      <c r="I28" s="25"/>
      <c r="J28" s="25"/>
      <c r="K28" s="871" t="s">
        <v>159</v>
      </c>
      <c r="L28" s="872"/>
      <c r="M28" s="387"/>
      <c r="N28" s="214"/>
      <c r="O28" s="214"/>
      <c r="P28" s="214"/>
      <c r="Q28" s="214"/>
      <c r="R28" s="214"/>
      <c r="S28" s="214"/>
      <c r="T28" s="214"/>
    </row>
    <row r="29" spans="1:26" ht="12.75" customHeight="1" x14ac:dyDescent="0.2">
      <c r="A29" s="19"/>
      <c r="B29" s="22"/>
      <c r="D29" s="284">
        <v>1</v>
      </c>
      <c r="E29" s="284">
        <v>2</v>
      </c>
      <c r="F29" s="873">
        <v>3</v>
      </c>
      <c r="G29" s="874"/>
      <c r="H29" s="385" t="s">
        <v>366</v>
      </c>
      <c r="I29" s="395" t="s">
        <v>367</v>
      </c>
      <c r="J29" s="284">
        <v>5</v>
      </c>
      <c r="K29" s="383"/>
      <c r="L29" s="384"/>
      <c r="M29" s="387"/>
      <c r="N29" s="214"/>
      <c r="O29" s="214"/>
      <c r="P29" s="214"/>
      <c r="Q29" s="214"/>
      <c r="R29" s="214"/>
      <c r="S29" s="214"/>
      <c r="T29" s="214"/>
    </row>
    <row r="30" spans="1:26" ht="65.25" customHeight="1" x14ac:dyDescent="0.2">
      <c r="A30" s="25"/>
      <c r="B30" s="25"/>
      <c r="C30" s="25"/>
      <c r="D30" s="388" t="s">
        <v>160</v>
      </c>
      <c r="E30" s="26" t="s">
        <v>161</v>
      </c>
      <c r="F30" s="875" t="s">
        <v>162</v>
      </c>
      <c r="G30" s="876"/>
      <c r="H30" s="391" t="s">
        <v>282</v>
      </c>
      <c r="I30" s="396" t="s">
        <v>368</v>
      </c>
      <c r="J30" s="285" t="s">
        <v>163</v>
      </c>
      <c r="K30" s="42" t="s">
        <v>164</v>
      </c>
      <c r="L30" s="43" t="s">
        <v>165</v>
      </c>
      <c r="M30" s="214"/>
      <c r="N30" s="213" t="s">
        <v>166</v>
      </c>
      <c r="O30" s="214"/>
      <c r="P30" s="214"/>
      <c r="Q30" s="214"/>
      <c r="R30" s="214"/>
      <c r="S30" s="214"/>
      <c r="T30" s="214"/>
    </row>
    <row r="31" spans="1:26" ht="17.100000000000001" customHeight="1" x14ac:dyDescent="0.2">
      <c r="A31" s="25"/>
      <c r="B31" s="25"/>
      <c r="C31" s="881"/>
      <c r="D31" s="28">
        <v>1</v>
      </c>
      <c r="E31" s="377" t="s">
        <v>167</v>
      </c>
      <c r="F31" s="879" t="s">
        <v>74</v>
      </c>
      <c r="G31" s="876"/>
      <c r="H31" s="307" t="str">
        <f>_1.1_Abwassermenge</f>
        <v/>
      </c>
      <c r="I31" s="399" t="str">
        <f>_1.1_Abwassermenge</f>
        <v/>
      </c>
      <c r="J31" s="856" t="str">
        <f>IF(OR(I31="",I32=""),"",I31+I32)</f>
        <v/>
      </c>
      <c r="K31" s="29"/>
      <c r="L31" s="30"/>
      <c r="M31" s="219"/>
      <c r="N31" s="220"/>
      <c r="O31" s="221">
        <v>-0.5</v>
      </c>
      <c r="P31" s="220">
        <v>0</v>
      </c>
      <c r="Q31" s="220">
        <v>0.25</v>
      </c>
      <c r="R31" s="220">
        <v>0.5</v>
      </c>
      <c r="S31" s="214" t="s">
        <v>168</v>
      </c>
      <c r="T31" s="214" t="s">
        <v>53</v>
      </c>
    </row>
    <row r="32" spans="1:26" ht="17.100000000000001" customHeight="1" x14ac:dyDescent="0.2">
      <c r="A32" s="25"/>
      <c r="B32" s="25"/>
      <c r="C32" s="881"/>
      <c r="D32" s="31"/>
      <c r="E32" s="32"/>
      <c r="F32" s="879" t="s">
        <v>75</v>
      </c>
      <c r="G32" s="876"/>
      <c r="H32" s="307" t="str">
        <f>_1.2_Abwasserbelastung</f>
        <v/>
      </c>
      <c r="I32" s="399" t="str">
        <f>_1.2_Abwasserbelastung</f>
        <v/>
      </c>
      <c r="J32" s="857"/>
      <c r="K32" s="29"/>
      <c r="L32" s="30"/>
      <c r="M32" s="219"/>
      <c r="N32" s="222"/>
      <c r="O32" s="221">
        <v>-0.5</v>
      </c>
      <c r="P32" s="220">
        <v>0</v>
      </c>
      <c r="Q32" s="220">
        <v>0.25</v>
      </c>
      <c r="R32" s="220">
        <v>0.5</v>
      </c>
      <c r="S32" s="214"/>
      <c r="T32" s="214"/>
    </row>
    <row r="33" spans="1:21" ht="30" customHeight="1" x14ac:dyDescent="0.2">
      <c r="A33" s="25"/>
      <c r="B33" s="25"/>
      <c r="C33" s="881"/>
      <c r="D33" s="877">
        <v>2</v>
      </c>
      <c r="E33" s="877" t="s">
        <v>169</v>
      </c>
      <c r="F33" s="880" t="s">
        <v>76</v>
      </c>
      <c r="G33" s="876"/>
      <c r="H33" s="307" t="str">
        <f>_2_Fläche</f>
        <v/>
      </c>
      <c r="I33" s="399" t="str">
        <f>_2_Fläche</f>
        <v/>
      </c>
      <c r="J33" s="301" t="str">
        <f>IF(I33="","",I33)</f>
        <v/>
      </c>
      <c r="K33" s="29"/>
      <c r="L33" s="30"/>
      <c r="M33" s="219"/>
      <c r="N33" s="220">
        <v>-1</v>
      </c>
      <c r="O33" s="220">
        <v>-0.5</v>
      </c>
      <c r="P33" s="220">
        <v>0</v>
      </c>
      <c r="Q33" s="220">
        <v>0.5</v>
      </c>
      <c r="R33" s="220">
        <v>1</v>
      </c>
      <c r="S33" s="214"/>
      <c r="T33" s="214"/>
    </row>
    <row r="34" spans="1:21" ht="16.5" hidden="1" customHeight="1" x14ac:dyDescent="0.2">
      <c r="A34" s="25"/>
      <c r="B34" s="25"/>
      <c r="C34" s="881"/>
      <c r="D34" s="878"/>
      <c r="E34" s="878"/>
      <c r="F34" s="117" t="s">
        <v>254</v>
      </c>
      <c r="G34" s="300">
        <f>Fragenkatalog!AD332</f>
        <v>0</v>
      </c>
      <c r="H34" s="300">
        <f>Fragenkatalog!AD332</f>
        <v>0</v>
      </c>
      <c r="I34" s="399" t="str">
        <f>Fragenkatalog!AE332</f>
        <v/>
      </c>
      <c r="J34" s="33"/>
      <c r="K34" s="29"/>
      <c r="L34" s="30"/>
      <c r="M34" s="219"/>
      <c r="N34" s="220"/>
      <c r="O34" s="220"/>
      <c r="P34" s="220"/>
      <c r="Q34" s="220"/>
      <c r="R34" s="220"/>
      <c r="S34" s="214"/>
      <c r="T34" s="214"/>
    </row>
    <row r="35" spans="1:21" ht="27" x14ac:dyDescent="0.2">
      <c r="A35" s="25"/>
      <c r="B35" s="25"/>
      <c r="C35" s="881"/>
      <c r="D35" s="388">
        <v>3</v>
      </c>
      <c r="E35" s="388" t="s">
        <v>170</v>
      </c>
      <c r="F35" s="879" t="s">
        <v>78</v>
      </c>
      <c r="G35" s="876"/>
      <c r="H35" s="307" t="str">
        <f>_3_Luft</f>
        <v/>
      </c>
      <c r="I35" s="399" t="str">
        <f>_3_Luft</f>
        <v/>
      </c>
      <c r="J35" s="301" t="str">
        <f>IF(I35="","",I35)</f>
        <v/>
      </c>
      <c r="K35" s="29"/>
      <c r="L35" s="30"/>
      <c r="M35" s="219"/>
      <c r="N35" s="222"/>
      <c r="O35" s="220">
        <v>-1</v>
      </c>
      <c r="P35" s="220">
        <v>0</v>
      </c>
      <c r="Q35" s="220">
        <v>0.5</v>
      </c>
      <c r="R35" s="220">
        <v>1</v>
      </c>
      <c r="S35" s="214"/>
      <c r="T35" s="214"/>
    </row>
    <row r="36" spans="1:21" ht="27.75" customHeight="1" x14ac:dyDescent="0.2">
      <c r="A36" s="25"/>
      <c r="B36" s="25"/>
      <c r="C36" s="881"/>
      <c r="D36" s="388">
        <v>4</v>
      </c>
      <c r="E36" s="379" t="s">
        <v>171</v>
      </c>
      <c r="F36" s="858" t="s">
        <v>79</v>
      </c>
      <c r="G36" s="791"/>
      <c r="H36" s="307" t="str">
        <f>_4_BiologischeVielfalt</f>
        <v/>
      </c>
      <c r="I36" s="399" t="str">
        <f>_4_BiologischeVielfalt</f>
        <v/>
      </c>
      <c r="J36" s="301" t="str">
        <f>IF(I36="","",I36)</f>
        <v/>
      </c>
      <c r="K36" s="29"/>
      <c r="L36" s="30"/>
      <c r="M36" s="223"/>
      <c r="N36" s="222"/>
      <c r="O36" s="220"/>
      <c r="P36" s="220">
        <v>0</v>
      </c>
      <c r="Q36" s="220">
        <v>1</v>
      </c>
      <c r="R36" s="220"/>
      <c r="S36" s="214"/>
      <c r="T36" s="214"/>
    </row>
    <row r="37" spans="1:21" ht="29.25" customHeight="1" x14ac:dyDescent="0.2">
      <c r="A37" s="25"/>
      <c r="B37" s="25"/>
      <c r="C37" s="881"/>
      <c r="D37" s="28">
        <v>5</v>
      </c>
      <c r="E37" s="884" t="s">
        <v>172</v>
      </c>
      <c r="F37" s="858" t="s">
        <v>173</v>
      </c>
      <c r="G37" s="791"/>
      <c r="H37" s="307" t="str">
        <f>_5.1_A_DeckungBedarf</f>
        <v/>
      </c>
      <c r="I37" s="399" t="str">
        <f>_5.1_A_DeckungBedarf</f>
        <v/>
      </c>
      <c r="J37" s="890" t="str">
        <f>IF(OR(AND(I37="",I38=""),I39=""),"",IF(AND(I37&lt;&gt;"",I38&lt;&gt;""),"Angabe entweder zu 5.1.A oder 5.1.B",IF(I37="",SUM(I38+I39),IF(I38="",SUM(I37+I39)))))</f>
        <v/>
      </c>
      <c r="K37" s="29"/>
      <c r="L37" s="30"/>
      <c r="M37" s="223"/>
      <c r="N37" s="222"/>
      <c r="O37" s="220"/>
      <c r="P37" s="220">
        <v>0</v>
      </c>
      <c r="Q37" s="220">
        <v>0.5</v>
      </c>
      <c r="R37" s="220"/>
      <c r="S37" s="214"/>
      <c r="T37" s="214"/>
    </row>
    <row r="38" spans="1:21" ht="33" customHeight="1" x14ac:dyDescent="0.2">
      <c r="A38" s="25"/>
      <c r="B38" s="25"/>
      <c r="C38" s="881"/>
      <c r="D38" s="34"/>
      <c r="E38" s="886"/>
      <c r="F38" s="858" t="s">
        <v>174</v>
      </c>
      <c r="G38" s="791"/>
      <c r="H38" s="307" t="str">
        <f>_5.1_B_Erzeugung</f>
        <v/>
      </c>
      <c r="I38" s="399" t="str">
        <f>_5.1_B_Erzeugung</f>
        <v/>
      </c>
      <c r="J38" s="891"/>
      <c r="K38" s="29"/>
      <c r="L38" s="30"/>
      <c r="M38" s="223"/>
      <c r="N38" s="222"/>
      <c r="O38" s="220"/>
      <c r="P38" s="220"/>
      <c r="Q38" s="220"/>
      <c r="R38" s="220"/>
      <c r="S38" s="214"/>
      <c r="T38" s="214"/>
    </row>
    <row r="39" spans="1:21" ht="17.100000000000001" customHeight="1" x14ac:dyDescent="0.2">
      <c r="A39" s="25"/>
      <c r="B39" s="25"/>
      <c r="C39" s="881"/>
      <c r="D39" s="35"/>
      <c r="E39" s="381"/>
      <c r="F39" s="858" t="s">
        <v>80</v>
      </c>
      <c r="G39" s="791"/>
      <c r="H39" s="307" t="str">
        <f>Fragenkatalog!$AE$386</f>
        <v/>
      </c>
      <c r="I39" s="399" t="str">
        <f>Fragenkatalog!$AE$386</f>
        <v/>
      </c>
      <c r="J39" s="896"/>
      <c r="K39" s="29"/>
      <c r="L39" s="30"/>
      <c r="M39" s="223"/>
      <c r="N39" s="222"/>
      <c r="O39" s="221">
        <v>-0.5</v>
      </c>
      <c r="P39" s="220">
        <v>0</v>
      </c>
      <c r="Q39" s="220">
        <v>0.25</v>
      </c>
      <c r="R39" s="220">
        <v>0.5</v>
      </c>
      <c r="S39" s="214"/>
      <c r="T39" s="214"/>
    </row>
    <row r="40" spans="1:21" ht="14.25" x14ac:dyDescent="0.2">
      <c r="A40" s="25"/>
      <c r="B40" s="25"/>
      <c r="C40" s="881"/>
      <c r="D40" s="28">
        <v>6</v>
      </c>
      <c r="E40" s="379" t="s">
        <v>175</v>
      </c>
      <c r="F40" s="858" t="s">
        <v>176</v>
      </c>
      <c r="G40" s="791"/>
      <c r="H40" s="392" t="str">
        <f>_6.1_Ökologische</f>
        <v/>
      </c>
      <c r="I40" s="400" t="str">
        <f>_6.1_Ökologische</f>
        <v/>
      </c>
      <c r="J40" s="856" t="str">
        <f>IF(OR(I40="",I42="",I43=""),"",I40+I42+I43)</f>
        <v/>
      </c>
      <c r="K40" s="29"/>
      <c r="L40" s="30"/>
      <c r="M40" s="223"/>
      <c r="N40" s="222"/>
      <c r="O40" s="220"/>
      <c r="P40" s="220">
        <v>0</v>
      </c>
      <c r="Q40" s="220">
        <v>0.5</v>
      </c>
      <c r="R40" s="220"/>
      <c r="S40" s="214"/>
      <c r="T40" s="214"/>
    </row>
    <row r="41" spans="1:21" ht="25.5" customHeight="1" x14ac:dyDescent="0.2">
      <c r="A41" s="25"/>
      <c r="B41" s="25"/>
      <c r="C41" s="881"/>
      <c r="D41" s="34"/>
      <c r="E41" s="381"/>
      <c r="F41" s="858" t="s">
        <v>81</v>
      </c>
      <c r="G41" s="859"/>
      <c r="H41" s="398"/>
      <c r="I41" s="397"/>
      <c r="J41" s="897"/>
      <c r="K41" s="297"/>
      <c r="L41" s="298"/>
      <c r="M41" s="221"/>
      <c r="N41" s="222"/>
      <c r="O41" s="220"/>
      <c r="P41" s="220"/>
      <c r="Q41" s="220"/>
      <c r="R41" s="220"/>
      <c r="S41" s="214"/>
      <c r="T41" s="214"/>
      <c r="U41" s="302">
        <f>-0.08*0.4</f>
        <v>-3.2000000000000001E-2</v>
      </c>
    </row>
    <row r="42" spans="1:21" ht="17.100000000000001" customHeight="1" x14ac:dyDescent="0.2">
      <c r="A42" s="25"/>
      <c r="B42" s="25"/>
      <c r="C42" s="881"/>
      <c r="D42" s="34"/>
      <c r="E42" s="381"/>
      <c r="F42" s="858" t="s">
        <v>47</v>
      </c>
      <c r="G42" s="791"/>
      <c r="H42" s="392" t="str">
        <f>_6.2_A_Materialeffizienz</f>
        <v/>
      </c>
      <c r="I42" s="400" t="str">
        <f>_6.2_A_Materialeffizienz</f>
        <v/>
      </c>
      <c r="J42" s="897"/>
      <c r="K42" s="29"/>
      <c r="L42" s="30"/>
      <c r="M42" s="224"/>
      <c r="N42" s="222"/>
      <c r="O42" s="220">
        <v>-0.25</v>
      </c>
      <c r="P42" s="220">
        <v>0</v>
      </c>
      <c r="Q42" s="220">
        <v>0.125</v>
      </c>
      <c r="R42" s="225">
        <v>0.25</v>
      </c>
      <c r="S42" s="214"/>
      <c r="T42" s="214"/>
      <c r="U42" s="302">
        <f>0.13*0.4</f>
        <v>5.2000000000000005E-2</v>
      </c>
    </row>
    <row r="43" spans="1:21" ht="17.100000000000001" customHeight="1" x14ac:dyDescent="0.2">
      <c r="A43" s="25"/>
      <c r="B43" s="25"/>
      <c r="C43" s="881"/>
      <c r="D43" s="36"/>
      <c r="E43" s="380"/>
      <c r="F43" s="858" t="s">
        <v>48</v>
      </c>
      <c r="G43" s="791"/>
      <c r="H43" s="392" t="str">
        <f>_6.2_B_Umweltfreundlichkeit</f>
        <v/>
      </c>
      <c r="I43" s="400" t="str">
        <f>_6.2_B_Umweltfreundlichkeit</f>
        <v/>
      </c>
      <c r="J43" s="857"/>
      <c r="K43" s="29"/>
      <c r="L43" s="30"/>
      <c r="M43" s="224" t="s">
        <v>177</v>
      </c>
      <c r="N43" s="222"/>
      <c r="O43" s="220">
        <v>-0.25</v>
      </c>
      <c r="P43" s="220">
        <v>0</v>
      </c>
      <c r="Q43" s="220">
        <v>0.25</v>
      </c>
      <c r="R43" s="220"/>
      <c r="S43" s="214"/>
      <c r="T43" s="214"/>
    </row>
    <row r="44" spans="1:21" ht="27.75" customHeight="1" x14ac:dyDescent="0.2">
      <c r="A44" s="25"/>
      <c r="B44" s="25"/>
      <c r="C44" s="25"/>
      <c r="D44" s="37"/>
      <c r="E44" s="38"/>
      <c r="F44" s="837" t="s">
        <v>225</v>
      </c>
      <c r="G44" s="838"/>
      <c r="H44" s="838"/>
      <c r="I44" s="839"/>
      <c r="J44" s="303" t="str">
        <f t="array" ref="J44">IF(OR(J31="",J33="",J35:J37="",J40=""),"",AVERAGE(J31:J40))</f>
        <v/>
      </c>
      <c r="K44" s="39"/>
      <c r="L44" s="40"/>
      <c r="M44" s="304">
        <f>VLOOKUP(J20,Gewichtungsfaktoren!$A$10:$E$10,4,FALSE)</f>
        <v>0.4</v>
      </c>
      <c r="N44" s="222"/>
      <c r="O44" s="220"/>
      <c r="P44" s="220"/>
      <c r="Q44" s="220"/>
      <c r="R44" s="220"/>
      <c r="S44" s="214"/>
      <c r="T44" s="214"/>
    </row>
    <row r="45" spans="1:21" x14ac:dyDescent="0.2">
      <c r="A45" s="25"/>
      <c r="B45" s="25"/>
      <c r="C45" s="25"/>
      <c r="D45" s="37"/>
      <c r="E45" s="38"/>
      <c r="F45" s="38"/>
      <c r="G45" s="38"/>
      <c r="H45" s="38"/>
      <c r="I45" s="38"/>
      <c r="J45" s="93"/>
      <c r="K45" s="39"/>
      <c r="L45" s="40"/>
      <c r="M45" s="29"/>
      <c r="N45" s="222"/>
      <c r="O45" s="220"/>
      <c r="P45" s="220"/>
      <c r="Q45" s="220"/>
      <c r="R45" s="220"/>
      <c r="S45" s="214"/>
      <c r="T45" s="214"/>
    </row>
    <row r="46" spans="1:21" ht="30.75" customHeight="1" x14ac:dyDescent="0.2">
      <c r="A46" s="25"/>
      <c r="B46" s="25"/>
      <c r="D46" s="41" t="s">
        <v>178</v>
      </c>
      <c r="E46" s="38"/>
      <c r="F46" s="386"/>
      <c r="G46" s="386"/>
      <c r="H46" s="386"/>
      <c r="I46" s="386"/>
      <c r="J46" s="93"/>
      <c r="K46" s="845" t="str">
        <f>K28</f>
        <v>Die Angabe des Antragstellers im Formular Zielbeiträge zu der (Teil-)Frage ist plausibel und wurde übernommen.</v>
      </c>
      <c r="L46" s="846"/>
      <c r="M46" s="29"/>
      <c r="N46" s="222"/>
      <c r="O46" s="220"/>
      <c r="P46" s="220"/>
      <c r="Q46" s="220"/>
      <c r="R46" s="220"/>
      <c r="S46" s="214"/>
      <c r="T46" s="214"/>
      <c r="U46" s="226"/>
    </row>
    <row r="47" spans="1:21" ht="12.75" customHeight="1" x14ac:dyDescent="0.2">
      <c r="A47" s="25"/>
      <c r="B47" s="25"/>
      <c r="D47" s="284">
        <v>1</v>
      </c>
      <c r="E47" s="284">
        <v>2</v>
      </c>
      <c r="F47" s="840">
        <v>3</v>
      </c>
      <c r="G47" s="791"/>
      <c r="H47" s="385" t="s">
        <v>366</v>
      </c>
      <c r="I47" s="395" t="s">
        <v>367</v>
      </c>
      <c r="J47" s="284">
        <v>5</v>
      </c>
      <c r="K47" s="383"/>
      <c r="L47" s="384"/>
      <c r="M47" s="29"/>
      <c r="N47" s="222"/>
      <c r="O47" s="220"/>
      <c r="P47" s="220"/>
      <c r="Q47" s="220"/>
      <c r="R47" s="220"/>
      <c r="S47" s="214"/>
      <c r="T47" s="214"/>
      <c r="U47" s="226"/>
    </row>
    <row r="48" spans="1:21" ht="63" customHeight="1" x14ac:dyDescent="0.2">
      <c r="A48" s="25"/>
      <c r="B48" s="25"/>
      <c r="C48" s="22"/>
      <c r="D48" s="388" t="s">
        <v>160</v>
      </c>
      <c r="E48" s="26" t="s">
        <v>161</v>
      </c>
      <c r="F48" s="837" t="s">
        <v>162</v>
      </c>
      <c r="G48" s="791"/>
      <c r="H48" s="391" t="s">
        <v>282</v>
      </c>
      <c r="I48" s="396" t="s">
        <v>368</v>
      </c>
      <c r="J48" s="285" t="s">
        <v>163</v>
      </c>
      <c r="K48" s="305" t="str">
        <f>K30</f>
        <v>Ja / Nein</v>
      </c>
      <c r="L48" s="306" t="str">
        <f>L30</f>
        <v>Wenn nein, bitte hier erläutern</v>
      </c>
      <c r="M48" s="29"/>
      <c r="N48" s="222"/>
      <c r="O48" s="220"/>
      <c r="P48" s="220"/>
      <c r="Q48" s="220"/>
      <c r="R48" s="220"/>
      <c r="S48" s="214"/>
      <c r="T48" s="214"/>
    </row>
    <row r="49" spans="1:35" s="230" customFormat="1" ht="25.5" customHeight="1" x14ac:dyDescent="0.2">
      <c r="A49" s="25"/>
      <c r="B49" s="25"/>
      <c r="C49" s="881"/>
      <c r="D49" s="882">
        <v>7</v>
      </c>
      <c r="E49" s="892" t="s">
        <v>226</v>
      </c>
      <c r="F49" s="887" t="s">
        <v>330</v>
      </c>
      <c r="G49" s="888"/>
      <c r="H49" s="393"/>
      <c r="I49" s="399"/>
      <c r="K49" s="45"/>
      <c r="L49" s="30"/>
      <c r="M49" s="221"/>
      <c r="N49" s="227"/>
      <c r="O49" s="227"/>
      <c r="P49" s="228"/>
      <c r="Q49" s="228"/>
      <c r="R49" s="228"/>
      <c r="S49" s="214"/>
      <c r="T49" s="214"/>
      <c r="U49" s="351"/>
      <c r="V49" s="351"/>
      <c r="W49" s="351"/>
      <c r="X49" s="351"/>
      <c r="Y49" s="351"/>
      <c r="Z49" s="351"/>
      <c r="AA49" s="351"/>
      <c r="AB49" s="351"/>
      <c r="AC49" s="351"/>
      <c r="AD49" s="351"/>
      <c r="AE49" s="351"/>
      <c r="AF49" s="351"/>
      <c r="AG49" s="351"/>
      <c r="AH49" s="351"/>
      <c r="AI49" s="351"/>
    </row>
    <row r="50" spans="1:35" s="230" customFormat="1" ht="25.5" customHeight="1" x14ac:dyDescent="0.2">
      <c r="A50" s="25"/>
      <c r="B50" s="25"/>
      <c r="C50" s="881"/>
      <c r="D50" s="895"/>
      <c r="E50" s="893"/>
      <c r="F50" s="887" t="s">
        <v>321</v>
      </c>
      <c r="G50" s="888"/>
      <c r="H50" s="307" t="str">
        <f>Fragenkatalog!$AE$441</f>
        <v/>
      </c>
      <c r="I50" s="399" t="str">
        <f>Fragenkatalog!$AE$441</f>
        <v/>
      </c>
      <c r="J50" s="856" t="str">
        <f>IF(OR(I50="",I51=""),"",I50+I51)</f>
        <v/>
      </c>
      <c r="K50" s="45"/>
      <c r="L50" s="30"/>
      <c r="M50" s="221"/>
      <c r="N50" s="227"/>
      <c r="O50" s="227"/>
      <c r="P50" s="228"/>
      <c r="Q50" s="228"/>
      <c r="R50" s="228"/>
      <c r="S50" s="214"/>
      <c r="T50" s="214"/>
      <c r="U50" s="351"/>
      <c r="V50" s="351"/>
      <c r="W50" s="351"/>
      <c r="X50" s="351"/>
      <c r="Y50" s="351"/>
      <c r="Z50" s="351"/>
      <c r="AA50" s="351"/>
      <c r="AB50" s="351"/>
      <c r="AC50" s="351"/>
      <c r="AD50" s="351"/>
      <c r="AE50" s="351"/>
      <c r="AF50" s="351"/>
      <c r="AG50" s="351"/>
      <c r="AH50" s="351"/>
      <c r="AI50" s="351"/>
    </row>
    <row r="51" spans="1:35" s="230" customFormat="1" ht="17.100000000000001" customHeight="1" x14ac:dyDescent="0.2">
      <c r="A51" s="25"/>
      <c r="B51" s="25"/>
      <c r="C51" s="881"/>
      <c r="D51" s="883"/>
      <c r="E51" s="894"/>
      <c r="F51" s="858" t="s">
        <v>320</v>
      </c>
      <c r="G51" s="859"/>
      <c r="H51" s="307" t="str">
        <f>Fragenkatalog!$AE$452</f>
        <v/>
      </c>
      <c r="I51" s="399" t="str">
        <f>Fragenkatalog!$AE$452</f>
        <v/>
      </c>
      <c r="J51" s="857"/>
      <c r="K51" s="45"/>
      <c r="L51" s="30"/>
      <c r="M51" s="221"/>
      <c r="N51" s="227"/>
      <c r="O51" s="227"/>
      <c r="P51" s="228"/>
      <c r="Q51" s="228"/>
      <c r="R51" s="228"/>
      <c r="S51" s="62"/>
      <c r="T51" s="229"/>
    </row>
    <row r="52" spans="1:35" ht="46.5" customHeight="1" x14ac:dyDescent="0.2">
      <c r="A52" s="25"/>
      <c r="B52" s="25"/>
      <c r="C52" s="881"/>
      <c r="D52" s="882">
        <v>8</v>
      </c>
      <c r="E52" s="884" t="s">
        <v>179</v>
      </c>
      <c r="F52" s="858" t="s">
        <v>180</v>
      </c>
      <c r="G52" s="791"/>
      <c r="H52" s="307">
        <f>_8_Aufbau_Wissen</f>
        <v>0</v>
      </c>
      <c r="I52" s="399">
        <f>_8_Aufbau_Wissen</f>
        <v>0</v>
      </c>
      <c r="J52" s="301">
        <f>IF(I52="","",I52)</f>
        <v>0</v>
      </c>
      <c r="K52" s="45"/>
      <c r="L52" s="30"/>
      <c r="M52" s="29"/>
      <c r="N52" s="227"/>
      <c r="O52" s="228">
        <v>0</v>
      </c>
      <c r="P52" s="231">
        <v>0.25</v>
      </c>
      <c r="Q52" s="227">
        <v>0.5</v>
      </c>
      <c r="R52" s="228">
        <v>1</v>
      </c>
      <c r="S52" s="62"/>
      <c r="T52" s="214"/>
    </row>
    <row r="53" spans="1:35" ht="46.5" hidden="1" customHeight="1" x14ac:dyDescent="0.2">
      <c r="A53" s="25"/>
      <c r="B53" s="25"/>
      <c r="C53" s="881"/>
      <c r="D53" s="883"/>
      <c r="E53" s="885"/>
      <c r="F53" s="44" t="s">
        <v>181</v>
      </c>
      <c r="G53" s="300">
        <f>Fragenkatalog!AD470</f>
        <v>0</v>
      </c>
      <c r="H53" s="300">
        <f>Fragenkatalog!AD470</f>
        <v>0</v>
      </c>
      <c r="I53" s="399">
        <f>Fragenkatalog!AD470</f>
        <v>0</v>
      </c>
      <c r="J53" s="46"/>
      <c r="K53" s="45"/>
      <c r="L53" s="30"/>
      <c r="M53" s="29"/>
      <c r="N53" s="227">
        <v>1</v>
      </c>
      <c r="O53" s="228">
        <v>2</v>
      </c>
      <c r="P53" s="232">
        <v>3</v>
      </c>
      <c r="Q53" s="227">
        <v>4</v>
      </c>
      <c r="R53" s="228">
        <v>5</v>
      </c>
      <c r="S53" s="62">
        <v>6</v>
      </c>
      <c r="T53" s="214">
        <v>7</v>
      </c>
      <c r="U53" s="7">
        <v>8</v>
      </c>
      <c r="V53" s="7">
        <v>9</v>
      </c>
    </row>
    <row r="54" spans="1:35" ht="46.5" customHeight="1" x14ac:dyDescent="0.2">
      <c r="A54" s="25"/>
      <c r="B54" s="25"/>
      <c r="C54" s="881"/>
      <c r="D54" s="26">
        <v>9</v>
      </c>
      <c r="E54" s="388" t="s">
        <v>182</v>
      </c>
      <c r="F54" s="858" t="s">
        <v>183</v>
      </c>
      <c r="G54" s="791"/>
      <c r="H54" s="307" t="str">
        <f>_9_UmweltfreundlicheBeschaffung</f>
        <v/>
      </c>
      <c r="I54" s="399" t="str">
        <f>_9_UmweltfreundlicheBeschaffung</f>
        <v/>
      </c>
      <c r="J54" s="301" t="str">
        <f>IF(I54="","",I54)</f>
        <v/>
      </c>
      <c r="K54" s="45"/>
      <c r="L54" s="30"/>
      <c r="M54" s="219"/>
      <c r="N54" s="227"/>
      <c r="O54" s="220"/>
      <c r="P54" s="228">
        <v>0</v>
      </c>
      <c r="Q54" s="228">
        <v>1</v>
      </c>
      <c r="R54" s="220"/>
      <c r="S54" s="62"/>
      <c r="T54" s="214"/>
    </row>
    <row r="55" spans="1:35" ht="66" customHeight="1" x14ac:dyDescent="0.2">
      <c r="A55" s="25"/>
      <c r="B55" s="25"/>
      <c r="C55" s="881"/>
      <c r="D55" s="376">
        <v>10</v>
      </c>
      <c r="E55" s="95" t="s">
        <v>230</v>
      </c>
      <c r="F55" s="858" t="s">
        <v>242</v>
      </c>
      <c r="G55" s="791"/>
      <c r="H55" s="389" t="str">
        <f>_10_UmweltwirkungAnstoßen</f>
        <v/>
      </c>
      <c r="I55" s="401" t="str">
        <f>_10_UmweltwirkungAnstoßen</f>
        <v/>
      </c>
      <c r="J55" s="301" t="str">
        <f>IF(I55="","",I55)</f>
        <v/>
      </c>
      <c r="K55" s="45"/>
      <c r="L55" s="30"/>
      <c r="M55" s="219"/>
      <c r="N55" s="227"/>
      <c r="O55" s="228">
        <v>-1</v>
      </c>
      <c r="P55" s="228">
        <v>0</v>
      </c>
      <c r="Q55" s="227">
        <v>0.5</v>
      </c>
      <c r="R55" s="228">
        <v>1</v>
      </c>
      <c r="S55" s="62"/>
      <c r="T55" s="214"/>
    </row>
    <row r="56" spans="1:35" ht="30" customHeight="1" x14ac:dyDescent="0.2">
      <c r="A56" s="25"/>
      <c r="B56" s="25"/>
      <c r="C56" s="881"/>
      <c r="D56" s="118">
        <v>11</v>
      </c>
      <c r="E56" s="884" t="s">
        <v>255</v>
      </c>
      <c r="F56" s="889" t="s">
        <v>256</v>
      </c>
      <c r="G56" s="791"/>
      <c r="H56" s="307" t="str">
        <f>_11_Indirekte_Wirkungen_Keine</f>
        <v/>
      </c>
      <c r="I56" s="402" t="str">
        <f>_11_Indirekte_Wirkungen_Keine</f>
        <v/>
      </c>
      <c r="J56" s="890" t="str">
        <f>IF(AND(I56="x",OR(I57&lt;&gt;"",I58&lt;&gt;"")),"Bitte korrigieren: Unzulässige Kombination von Angaben.",IF(I56="x",0,IF(AND(I57="",I58=""),"",SUM(I57:I58))))</f>
        <v/>
      </c>
      <c r="K56" s="29"/>
      <c r="L56" s="30"/>
      <c r="M56" s="224"/>
      <c r="N56" s="227"/>
      <c r="O56" s="233" t="s">
        <v>184</v>
      </c>
      <c r="P56" s="234" t="s">
        <v>185</v>
      </c>
      <c r="Q56" s="235"/>
      <c r="R56" s="227"/>
      <c r="S56" s="236"/>
      <c r="T56" s="214"/>
    </row>
    <row r="57" spans="1:35" ht="30" customHeight="1" x14ac:dyDescent="0.2">
      <c r="A57" s="25"/>
      <c r="B57" s="25"/>
      <c r="C57" s="881"/>
      <c r="D57" s="47"/>
      <c r="E57" s="886"/>
      <c r="F57" s="858" t="s">
        <v>257</v>
      </c>
      <c r="G57" s="791"/>
      <c r="H57" s="307" t="str">
        <f>_11_Indirekte_Wirkungen_Negativ</f>
        <v/>
      </c>
      <c r="I57" s="402" t="str">
        <f>_11_Indirekte_Wirkungen_Negativ</f>
        <v/>
      </c>
      <c r="J57" s="891"/>
      <c r="K57" s="29"/>
      <c r="L57" s="30"/>
      <c r="M57" s="29"/>
      <c r="N57" s="220"/>
      <c r="O57" s="233" t="s">
        <v>186</v>
      </c>
      <c r="P57" s="237">
        <v>-1</v>
      </c>
      <c r="Q57" s="235">
        <v>-0.5</v>
      </c>
      <c r="R57" s="220"/>
      <c r="S57" s="62"/>
      <c r="T57" s="214"/>
    </row>
    <row r="58" spans="1:35" ht="30" customHeight="1" x14ac:dyDescent="0.2">
      <c r="A58" s="25"/>
      <c r="B58" s="25"/>
      <c r="C58" s="881"/>
      <c r="D58" s="50"/>
      <c r="E58" s="885"/>
      <c r="F58" s="858" t="s">
        <v>258</v>
      </c>
      <c r="G58" s="791"/>
      <c r="H58" s="308" t="str">
        <f>_11_Indirekte_Wirkungen_Positiv</f>
        <v/>
      </c>
      <c r="I58" s="403" t="str">
        <f>_11_Indirekte_Wirkungen_Positiv</f>
        <v/>
      </c>
      <c r="J58" s="891"/>
      <c r="K58" s="29"/>
      <c r="L58" s="30"/>
      <c r="M58" s="43" t="s">
        <v>187</v>
      </c>
      <c r="N58" s="220"/>
      <c r="O58" s="237" t="s">
        <v>188</v>
      </c>
      <c r="P58" s="238">
        <v>0.5</v>
      </c>
      <c r="Q58" s="237">
        <v>1</v>
      </c>
      <c r="R58" s="220"/>
      <c r="S58" s="62"/>
      <c r="T58" s="214"/>
    </row>
    <row r="59" spans="1:35" ht="17.100000000000001" hidden="1" customHeight="1" x14ac:dyDescent="0.2">
      <c r="A59" s="25"/>
      <c r="B59" s="25"/>
      <c r="C59" s="378"/>
      <c r="D59" s="47"/>
      <c r="E59" s="381"/>
      <c r="F59" s="48" t="s">
        <v>189</v>
      </c>
      <c r="G59" s="11"/>
      <c r="H59" s="390"/>
      <c r="I59" s="309" t="str">
        <f>Fragenkatalog!$AJ$516</f>
        <v/>
      </c>
      <c r="J59" s="49"/>
      <c r="K59" s="39"/>
      <c r="L59" s="40"/>
      <c r="M59" s="43"/>
      <c r="N59" s="220"/>
      <c r="O59" s="237"/>
      <c r="P59" s="238"/>
      <c r="Q59" s="237"/>
      <c r="R59" s="220"/>
      <c r="S59" s="62"/>
      <c r="T59" s="214"/>
    </row>
    <row r="60" spans="1:35" ht="17.100000000000001" hidden="1" customHeight="1" x14ac:dyDescent="0.2">
      <c r="A60" s="25"/>
      <c r="B60" s="25"/>
      <c r="C60" s="378"/>
      <c r="D60" s="50"/>
      <c r="E60" s="380"/>
      <c r="F60" s="382" t="s">
        <v>190</v>
      </c>
      <c r="G60" s="282"/>
      <c r="H60" s="309"/>
      <c r="I60" s="309" t="str">
        <f>Fragenkatalog!$AJ$521</f>
        <v/>
      </c>
      <c r="J60" s="51"/>
      <c r="K60" s="39"/>
      <c r="L60" s="40"/>
      <c r="M60" s="43"/>
      <c r="N60" s="220"/>
      <c r="O60" s="237"/>
      <c r="P60" s="238"/>
      <c r="Q60" s="237"/>
      <c r="R60" s="220"/>
      <c r="S60" s="62"/>
      <c r="T60" s="214"/>
    </row>
    <row r="61" spans="1:35" ht="17.100000000000001" customHeight="1" x14ac:dyDescent="0.2">
      <c r="A61" s="25"/>
      <c r="B61" s="25"/>
      <c r="C61" s="25"/>
      <c r="D61" s="22"/>
      <c r="E61" s="38"/>
      <c r="F61" s="847" t="s">
        <v>224</v>
      </c>
      <c r="G61" s="847"/>
      <c r="H61" s="847"/>
      <c r="I61" s="847"/>
      <c r="J61" s="303" t="str">
        <f t="array" ref="J61">IF(OR(J50="",J52="",J54:J56="",J56="Bitte korrigieren: Unzulässige Kombination von Angaben."),"",AVERAGE(J50,J52,J54,J55,J56))</f>
        <v/>
      </c>
      <c r="K61" s="52"/>
      <c r="L61" s="52"/>
      <c r="M61" s="304">
        <f>VLOOKUP(J20,Gewichtungsfaktoren!$A$10:$E$10,5,FALSE)</f>
        <v>0.6</v>
      </c>
      <c r="N61" s="220"/>
      <c r="O61" s="237"/>
      <c r="P61" s="238"/>
      <c r="Q61" s="237"/>
      <c r="R61" s="220"/>
      <c r="S61" s="62"/>
      <c r="T61" s="214"/>
    </row>
    <row r="62" spans="1:35" ht="15" customHeight="1" x14ac:dyDescent="0.2">
      <c r="A62" s="25"/>
      <c r="B62" s="25"/>
      <c r="C62" s="25"/>
      <c r="D62" s="22"/>
      <c r="E62" s="38"/>
      <c r="F62" s="54"/>
      <c r="G62" s="54"/>
      <c r="H62" s="55"/>
      <c r="I62" s="55"/>
      <c r="J62" s="94"/>
      <c r="K62" s="56"/>
      <c r="L62" s="56"/>
      <c r="M62" s="39"/>
      <c r="N62" s="214"/>
      <c r="O62" s="239"/>
      <c r="P62" s="236"/>
      <c r="Q62" s="62"/>
      <c r="R62" s="62"/>
      <c r="S62" s="62"/>
      <c r="T62" s="214"/>
    </row>
    <row r="63" spans="1:35" ht="27.75" customHeight="1" x14ac:dyDescent="0.2">
      <c r="A63" s="25"/>
      <c r="B63" s="25"/>
      <c r="D63" s="115" t="s">
        <v>246</v>
      </c>
      <c r="E63" s="38"/>
      <c r="F63" s="54"/>
      <c r="G63" s="54"/>
      <c r="H63" s="55"/>
      <c r="I63" s="55"/>
      <c r="J63" s="94"/>
      <c r="K63" s="56"/>
      <c r="L63" s="56"/>
      <c r="M63" s="39"/>
      <c r="N63" s="214"/>
      <c r="O63" s="239"/>
      <c r="P63" s="236"/>
      <c r="Q63" s="62"/>
      <c r="R63" s="62"/>
      <c r="S63" s="62"/>
      <c r="T63" s="214"/>
    </row>
    <row r="64" spans="1:35" ht="13.5" customHeight="1" x14ac:dyDescent="0.2">
      <c r="A64" s="25"/>
      <c r="B64" s="25"/>
      <c r="C64" s="25"/>
      <c r="D64" s="22"/>
      <c r="E64" s="38"/>
      <c r="F64" s="57"/>
      <c r="G64" s="57"/>
      <c r="H64" s="58" t="s">
        <v>191</v>
      </c>
      <c r="J64" s="310" t="str">
        <f>IF(J20="","",VLOOKUP(J20,Gewichtungsfaktoren!A10:F10,6,FALSE))</f>
        <v>40:60</v>
      </c>
      <c r="K64" s="56"/>
      <c r="L64" s="469" t="s">
        <v>498</v>
      </c>
      <c r="M64" s="39"/>
      <c r="N64" s="214"/>
      <c r="O64" s="239"/>
      <c r="P64" s="236"/>
      <c r="Q64" s="62"/>
      <c r="R64" s="62"/>
      <c r="S64" s="62"/>
      <c r="T64" s="214"/>
    </row>
    <row r="65" spans="1:20" s="244" customFormat="1" ht="16.5" customHeight="1" x14ac:dyDescent="0.2">
      <c r="A65" s="57"/>
      <c r="B65" s="57"/>
      <c r="C65" s="57"/>
      <c r="D65" s="57"/>
      <c r="E65" s="57"/>
      <c r="F65" s="57"/>
      <c r="G65" s="57"/>
      <c r="H65" s="58" t="s">
        <v>192</v>
      </c>
      <c r="J65" s="303" t="str">
        <f t="array" ref="J65">IF(J56="Bitte korrigieren: Unzulässige Kombination von Angaben.","",IF(AND(I37="",I38=""),"",IF(OR(I39:I40="",I31:I36="",I42:I43="",I50:I55=""),"",IF(J56="","",ROUND(J44*M44+J61*M61,2)))))</f>
        <v/>
      </c>
      <c r="K65" s="52"/>
      <c r="L65" s="52"/>
      <c r="M65" s="240" t="s">
        <v>193</v>
      </c>
      <c r="N65" s="213"/>
      <c r="O65" s="241"/>
      <c r="P65" s="242"/>
      <c r="Q65" s="243"/>
      <c r="R65" s="62"/>
      <c r="S65" s="213"/>
      <c r="T65" s="213"/>
    </row>
    <row r="66" spans="1:20" s="244" customFormat="1" ht="25.5" customHeight="1" x14ac:dyDescent="0.2">
      <c r="A66" s="57"/>
      <c r="B66" s="57"/>
      <c r="C66" s="57"/>
      <c r="D66" s="57"/>
      <c r="E66" s="57"/>
      <c r="F66" s="57"/>
      <c r="G66" s="57"/>
      <c r="H66" s="60" t="s">
        <v>194</v>
      </c>
      <c r="J66" s="311" t="str">
        <f>IF(J65="","Angaben fehlen",IF(J65&gt;0,"Positiv",(IF(J65=0,"Neutral","Negativ"))))</f>
        <v>Angaben fehlen</v>
      </c>
      <c r="K66" s="52"/>
      <c r="L66" s="52"/>
      <c r="M66" s="52"/>
      <c r="N66" s="213"/>
      <c r="O66" s="213"/>
      <c r="P66" s="213"/>
      <c r="Q66" s="213"/>
      <c r="R66" s="213"/>
      <c r="S66" s="213"/>
      <c r="T66" s="213"/>
    </row>
    <row r="67" spans="1:20" s="244" customFormat="1" ht="26.25" customHeight="1" x14ac:dyDescent="0.2">
      <c r="A67" s="57"/>
      <c r="B67" s="57"/>
      <c r="C67" s="57"/>
      <c r="D67" s="91"/>
      <c r="E67" s="57"/>
      <c r="F67" s="57"/>
      <c r="G67" s="57"/>
      <c r="H67" s="57"/>
      <c r="I67" s="57"/>
      <c r="J67" s="311" t="str">
        <f t="array" ref="J67">IF(J66="Angaben Fehlen","",IF(OR(J66="Negativ",J66="Neutral"),"Nicht Förderfähig","Förderfähig"))</f>
        <v/>
      </c>
      <c r="K67" s="52"/>
      <c r="L67" s="52"/>
      <c r="M67" s="52"/>
      <c r="N67" s="213"/>
      <c r="O67" s="213"/>
      <c r="P67" s="213"/>
      <c r="Q67" s="213"/>
      <c r="R67" s="213"/>
      <c r="S67" s="213"/>
      <c r="T67" s="213"/>
    </row>
    <row r="68" spans="1:20" x14ac:dyDescent="0.2">
      <c r="A68" s="25"/>
      <c r="B68" s="25"/>
      <c r="C68" s="25"/>
      <c r="D68" s="24"/>
      <c r="E68" s="24"/>
      <c r="F68" s="25"/>
      <c r="G68" s="25"/>
      <c r="H68" s="25"/>
      <c r="I68" s="25"/>
      <c r="J68" s="57"/>
      <c r="K68" s="61"/>
      <c r="L68" s="61"/>
      <c r="M68" s="61"/>
      <c r="N68" s="213"/>
      <c r="O68" s="213"/>
      <c r="P68" s="213"/>
      <c r="Q68" s="214"/>
      <c r="R68" s="214"/>
      <c r="S68" s="214"/>
      <c r="T68" s="214"/>
    </row>
    <row r="69" spans="1:20" x14ac:dyDescent="0.2">
      <c r="A69" s="19"/>
      <c r="B69" s="19"/>
      <c r="C69" s="19"/>
      <c r="D69" s="53"/>
      <c r="E69" s="53"/>
      <c r="F69" s="19"/>
      <c r="G69" s="19"/>
      <c r="H69" s="19"/>
      <c r="I69" s="19"/>
      <c r="J69" s="19"/>
      <c r="K69" s="62"/>
      <c r="L69" s="62"/>
      <c r="M69" s="62"/>
      <c r="N69" s="213"/>
      <c r="O69" s="213"/>
      <c r="P69" s="213"/>
      <c r="Q69" s="214"/>
      <c r="R69" s="214"/>
      <c r="S69" s="214"/>
      <c r="T69" s="214"/>
    </row>
    <row r="70" spans="1:20" x14ac:dyDescent="0.2">
      <c r="B70" s="264"/>
      <c r="C70" s="264"/>
      <c r="D70" s="265"/>
      <c r="F70" s="264"/>
      <c r="G70" s="264"/>
    </row>
    <row r="71" spans="1:20" ht="26.25" customHeight="1" x14ac:dyDescent="0.2">
      <c r="A71" s="77" t="s">
        <v>499</v>
      </c>
      <c r="B71" s="25"/>
      <c r="C71" s="25"/>
      <c r="D71" s="24"/>
      <c r="E71" s="24"/>
      <c r="F71" s="25"/>
      <c r="G71" s="25"/>
      <c r="H71" s="25"/>
      <c r="I71" s="25"/>
      <c r="J71" s="25"/>
      <c r="K71" s="845" t="str">
        <f>K28</f>
        <v>Die Angabe des Antragstellers im Formular Zielbeiträge zu der (Teil-)Frage ist plausibel und wurde übernommen.</v>
      </c>
      <c r="L71" s="846"/>
      <c r="M71" s="79"/>
      <c r="N71" s="214"/>
      <c r="O71" s="214"/>
      <c r="P71" s="214"/>
      <c r="Q71" s="214"/>
      <c r="R71" s="214"/>
      <c r="S71" s="214"/>
      <c r="T71" s="214"/>
    </row>
    <row r="72" spans="1:20" ht="15" customHeight="1" x14ac:dyDescent="0.2">
      <c r="A72" s="25"/>
      <c r="B72" s="25"/>
      <c r="C72" s="25"/>
      <c r="D72" s="284">
        <v>1</v>
      </c>
      <c r="E72" s="840">
        <v>2</v>
      </c>
      <c r="F72" s="790"/>
      <c r="G72" s="790"/>
      <c r="H72" s="790"/>
      <c r="I72" s="791"/>
      <c r="J72" s="284">
        <v>3</v>
      </c>
      <c r="K72" s="450"/>
      <c r="L72" s="451"/>
      <c r="M72" s="79"/>
      <c r="N72" s="214"/>
      <c r="O72" s="214"/>
      <c r="P72" s="214"/>
      <c r="Q72" s="214"/>
      <c r="R72" s="214"/>
      <c r="S72" s="214"/>
      <c r="T72" s="214"/>
    </row>
    <row r="73" spans="1:20" ht="35.25" customHeight="1" x14ac:dyDescent="0.2">
      <c r="A73" s="25"/>
      <c r="B73" s="25"/>
      <c r="C73" s="25"/>
      <c r="D73" s="453" t="s">
        <v>195</v>
      </c>
      <c r="E73" s="837" t="s">
        <v>196</v>
      </c>
      <c r="F73" s="790"/>
      <c r="G73" s="790"/>
      <c r="H73" s="790"/>
      <c r="I73" s="791"/>
      <c r="J73" s="285" t="s">
        <v>223</v>
      </c>
      <c r="K73" s="305" t="str">
        <f>K105</f>
        <v>Ja / Nein</v>
      </c>
      <c r="L73" s="305" t="str">
        <f>L105</f>
        <v>Wenn nein, bitte hier erläutern</v>
      </c>
      <c r="M73" s="79"/>
      <c r="N73" s="214"/>
      <c r="O73" s="214"/>
      <c r="P73" s="214"/>
      <c r="Q73" s="214"/>
      <c r="R73" s="214"/>
      <c r="S73" s="214"/>
      <c r="T73" s="214"/>
    </row>
    <row r="74" spans="1:20" ht="15" customHeight="1" x14ac:dyDescent="0.2">
      <c r="A74" s="25"/>
      <c r="B74" s="25"/>
      <c r="C74" s="25"/>
      <c r="D74" s="63" t="s">
        <v>197</v>
      </c>
      <c r="E74" s="841" t="s">
        <v>289</v>
      </c>
      <c r="F74" s="848"/>
      <c r="G74" s="848"/>
      <c r="H74" s="848"/>
      <c r="I74" s="849"/>
      <c r="J74" s="843" t="str">
        <f>Fragenkatalog!$AE$555</f>
        <v/>
      </c>
      <c r="K74" s="70"/>
      <c r="L74" s="71"/>
      <c r="M74" s="79"/>
      <c r="N74" s="214"/>
      <c r="O74" s="214"/>
      <c r="P74" s="214"/>
      <c r="Q74" s="214"/>
      <c r="R74" s="214"/>
      <c r="S74" s="214"/>
      <c r="T74" s="214"/>
    </row>
    <row r="75" spans="1:20" ht="15" customHeight="1" x14ac:dyDescent="0.2">
      <c r="A75" s="25"/>
      <c r="B75" s="25"/>
      <c r="C75" s="25"/>
      <c r="D75" s="81"/>
      <c r="E75" s="850"/>
      <c r="F75" s="851"/>
      <c r="G75" s="851"/>
      <c r="H75" s="851"/>
      <c r="I75" s="852"/>
      <c r="J75" s="844"/>
      <c r="K75" s="82"/>
      <c r="L75" s="83"/>
      <c r="M75" s="79"/>
      <c r="N75" s="214"/>
      <c r="O75" s="214"/>
      <c r="P75" s="214"/>
      <c r="Q75" s="214"/>
      <c r="R75" s="214"/>
      <c r="S75" s="214"/>
      <c r="T75" s="214"/>
    </row>
    <row r="76" spans="1:20" ht="15" customHeight="1" x14ac:dyDescent="0.2">
      <c r="A76" s="25"/>
      <c r="B76" s="25"/>
      <c r="C76" s="25"/>
      <c r="D76" s="24"/>
      <c r="E76" s="24"/>
      <c r="F76" s="19"/>
      <c r="G76" s="19"/>
      <c r="H76" s="19"/>
      <c r="I76" s="19"/>
      <c r="J76" s="38"/>
      <c r="K76" s="79"/>
      <c r="L76" s="79"/>
      <c r="M76" s="79"/>
      <c r="N76" s="214"/>
      <c r="O76" s="214"/>
      <c r="P76" s="214"/>
      <c r="Q76" s="214"/>
      <c r="R76" s="214"/>
      <c r="S76" s="214"/>
      <c r="T76" s="214"/>
    </row>
    <row r="77" spans="1:20" ht="15" customHeight="1" x14ac:dyDescent="0.2">
      <c r="A77" s="25"/>
      <c r="B77" s="25"/>
      <c r="C77" s="25"/>
      <c r="D77" s="115" t="s">
        <v>480</v>
      </c>
      <c r="E77" s="24"/>
      <c r="F77" s="19"/>
      <c r="G77" s="19"/>
      <c r="H77" s="19"/>
      <c r="I77" s="19"/>
      <c r="J77" s="38"/>
      <c r="K77" s="79"/>
      <c r="L77" s="79"/>
      <c r="M77" s="79"/>
      <c r="N77" s="214"/>
      <c r="O77" s="214"/>
      <c r="P77" s="214"/>
      <c r="Q77" s="214"/>
      <c r="R77" s="214"/>
      <c r="S77" s="214"/>
      <c r="T77" s="214"/>
    </row>
    <row r="78" spans="1:20" ht="25.5" customHeight="1" x14ac:dyDescent="0.2">
      <c r="A78" s="25"/>
      <c r="B78" s="25"/>
      <c r="C78" s="25"/>
      <c r="D78" s="24"/>
      <c r="E78" s="24"/>
      <c r="F78" s="19"/>
      <c r="G78" s="19"/>
      <c r="H78" s="84" t="s">
        <v>203</v>
      </c>
      <c r="J78" s="311" t="str">
        <f>IF(J74="","Angaben fehlen",IF(J74="Nein","Negativ",IF(AND(J74="Ja",J74:J74=""),"Neutral","Positiv")))</f>
        <v>Angaben fehlen</v>
      </c>
      <c r="K78" s="79"/>
      <c r="L78" s="79"/>
      <c r="M78" s="79"/>
      <c r="N78" s="214"/>
      <c r="O78" s="214"/>
      <c r="P78" s="214"/>
      <c r="Q78" s="214"/>
      <c r="R78" s="214"/>
      <c r="S78" s="214"/>
      <c r="T78" s="214"/>
    </row>
    <row r="79" spans="1:20" ht="25.5" customHeight="1" x14ac:dyDescent="0.2">
      <c r="A79" s="25"/>
      <c r="B79" s="25"/>
      <c r="C79" s="25"/>
      <c r="D79" s="24"/>
      <c r="E79" s="24"/>
      <c r="F79" s="19"/>
      <c r="G79" s="19"/>
      <c r="H79" s="19"/>
      <c r="I79" s="25"/>
      <c r="J79" s="311" t="str">
        <f>IF(J78="Angaben fehlen","",IF(J78="Negativ","Nicht förderfähig","Förderfähig"))</f>
        <v/>
      </c>
      <c r="K79" s="79"/>
      <c r="L79" s="79"/>
      <c r="M79" s="79"/>
      <c r="N79" s="214"/>
      <c r="O79" s="214"/>
      <c r="P79" s="214"/>
      <c r="Q79" s="214"/>
      <c r="R79" s="214"/>
      <c r="S79" s="214"/>
      <c r="T79" s="214"/>
    </row>
    <row r="80" spans="1:20" ht="15" customHeight="1" x14ac:dyDescent="0.2">
      <c r="A80" s="25"/>
      <c r="B80" s="25"/>
      <c r="C80" s="25"/>
      <c r="D80" s="24"/>
      <c r="E80" s="24"/>
      <c r="F80" s="19"/>
      <c r="G80" s="19"/>
      <c r="H80" s="19"/>
      <c r="I80" s="19"/>
      <c r="J80" s="38"/>
      <c r="K80" s="79"/>
      <c r="L80" s="79"/>
      <c r="M80" s="79"/>
      <c r="N80" s="214"/>
      <c r="O80" s="214"/>
      <c r="P80" s="214"/>
      <c r="Q80" s="214"/>
      <c r="R80" s="214"/>
      <c r="S80" s="214"/>
      <c r="T80" s="214"/>
    </row>
    <row r="81" spans="1:20" ht="15" customHeight="1" x14ac:dyDescent="0.2">
      <c r="A81" s="25"/>
      <c r="B81" s="25"/>
      <c r="C81" s="25"/>
      <c r="D81" s="24"/>
      <c r="E81" s="24"/>
      <c r="F81" s="19"/>
      <c r="G81" s="19"/>
      <c r="H81" s="19"/>
      <c r="I81" s="19"/>
      <c r="J81" s="38"/>
      <c r="K81" s="79"/>
      <c r="L81" s="79"/>
      <c r="M81" s="79"/>
      <c r="N81" s="214"/>
      <c r="O81" s="214"/>
      <c r="P81" s="214"/>
      <c r="Q81" s="214"/>
      <c r="R81" s="214"/>
      <c r="S81" s="214"/>
      <c r="T81" s="214"/>
    </row>
    <row r="82" spans="1:20" ht="28.5" customHeight="1" x14ac:dyDescent="0.2">
      <c r="A82" s="18" t="s">
        <v>245</v>
      </c>
      <c r="C82" s="22"/>
      <c r="D82" s="24"/>
      <c r="E82" s="24"/>
      <c r="F82" s="25"/>
      <c r="G82" s="25"/>
      <c r="H82" s="25"/>
      <c r="I82" s="25"/>
      <c r="J82" s="25"/>
      <c r="K82" s="845" t="str">
        <f>K28</f>
        <v>Die Angabe des Antragstellers im Formular Zielbeiträge zu der (Teil-)Frage ist plausibel und wurde übernommen.</v>
      </c>
      <c r="L82" s="846"/>
      <c r="M82" s="79"/>
      <c r="N82" s="214"/>
      <c r="O82" s="214"/>
      <c r="P82" s="214"/>
      <c r="Q82" s="214"/>
      <c r="R82" s="214"/>
      <c r="S82" s="214"/>
      <c r="T82" s="214"/>
    </row>
    <row r="83" spans="1:20" ht="14.25" customHeight="1" x14ac:dyDescent="0.2">
      <c r="A83" s="18"/>
      <c r="C83" s="22"/>
      <c r="D83" s="284">
        <v>1</v>
      </c>
      <c r="E83" s="840">
        <v>2</v>
      </c>
      <c r="F83" s="790"/>
      <c r="G83" s="790"/>
      <c r="H83" s="790"/>
      <c r="I83" s="791"/>
      <c r="J83" s="284">
        <v>3</v>
      </c>
      <c r="K83" s="450"/>
      <c r="L83" s="451"/>
      <c r="M83" s="79"/>
      <c r="N83" s="214"/>
      <c r="O83" s="214"/>
      <c r="P83" s="214"/>
      <c r="Q83" s="214"/>
      <c r="R83" s="214"/>
      <c r="S83" s="214"/>
      <c r="T83" s="214"/>
    </row>
    <row r="84" spans="1:20" ht="43.5" customHeight="1" x14ac:dyDescent="0.2">
      <c r="A84" s="19"/>
      <c r="B84" s="22"/>
      <c r="C84" s="22"/>
      <c r="D84" s="453" t="s">
        <v>195</v>
      </c>
      <c r="E84" s="837" t="s">
        <v>196</v>
      </c>
      <c r="F84" s="790"/>
      <c r="G84" s="790"/>
      <c r="H84" s="790"/>
      <c r="I84" s="791"/>
      <c r="J84" s="285" t="s">
        <v>223</v>
      </c>
      <c r="K84" s="305" t="str">
        <f>K105</f>
        <v>Ja / Nein</v>
      </c>
      <c r="L84" s="305" t="str">
        <f>L105</f>
        <v>Wenn nein, bitte hier erläutern</v>
      </c>
      <c r="M84" s="79"/>
      <c r="N84" s="214"/>
      <c r="O84" s="214"/>
      <c r="P84" s="214"/>
      <c r="Q84" s="214"/>
      <c r="R84" s="214"/>
      <c r="S84" s="214"/>
      <c r="T84" s="214"/>
    </row>
    <row r="85" spans="1:20" x14ac:dyDescent="0.2">
      <c r="A85" s="25"/>
      <c r="B85" s="25"/>
      <c r="C85" s="25"/>
      <c r="D85" s="63" t="s">
        <v>204</v>
      </c>
      <c r="E85" s="841" t="s">
        <v>289</v>
      </c>
      <c r="F85" s="848"/>
      <c r="G85" s="848"/>
      <c r="H85" s="848"/>
      <c r="I85" s="849"/>
      <c r="J85" s="843" t="str">
        <f>Fragenkatalog!$AE$565</f>
        <v/>
      </c>
      <c r="K85" s="70"/>
      <c r="L85" s="71"/>
      <c r="M85" s="76"/>
      <c r="N85" s="214"/>
      <c r="O85" s="214"/>
      <c r="P85" s="214"/>
      <c r="Q85" s="214"/>
      <c r="R85" s="214"/>
      <c r="S85" s="214"/>
      <c r="T85" s="214"/>
    </row>
    <row r="86" spans="1:20" ht="15.75" customHeight="1" x14ac:dyDescent="0.2">
      <c r="A86" s="25"/>
      <c r="B86" s="25"/>
      <c r="C86" s="25"/>
      <c r="D86" s="81"/>
      <c r="E86" s="850"/>
      <c r="F86" s="851"/>
      <c r="G86" s="851"/>
      <c r="H86" s="851"/>
      <c r="I86" s="852"/>
      <c r="J86" s="844"/>
      <c r="K86" s="82"/>
      <c r="L86" s="83"/>
      <c r="M86" s="76"/>
      <c r="N86" s="214"/>
      <c r="O86" s="214"/>
      <c r="P86" s="214"/>
      <c r="Q86" s="214"/>
      <c r="R86" s="214"/>
      <c r="S86" s="214"/>
      <c r="T86" s="214"/>
    </row>
    <row r="87" spans="1:20" ht="19.5" customHeight="1" x14ac:dyDescent="0.2">
      <c r="A87" s="25"/>
      <c r="B87" s="25"/>
      <c r="C87" s="25"/>
      <c r="D87" s="67" t="s">
        <v>198</v>
      </c>
      <c r="E87" s="449"/>
      <c r="F87" s="449"/>
      <c r="G87" s="449"/>
      <c r="H87" s="21"/>
      <c r="I87" s="21"/>
      <c r="J87" s="90"/>
      <c r="K87" s="82"/>
      <c r="L87" s="83"/>
      <c r="M87" s="76"/>
      <c r="N87" s="214"/>
      <c r="O87" s="214"/>
      <c r="P87" s="214"/>
      <c r="Q87" s="214"/>
      <c r="R87" s="214"/>
      <c r="S87" s="214"/>
      <c r="T87" s="214"/>
    </row>
    <row r="88" spans="1:20" ht="17.100000000000001" customHeight="1" x14ac:dyDescent="0.2">
      <c r="A88" s="25"/>
      <c r="B88" s="25"/>
      <c r="C88" s="25"/>
      <c r="D88" s="26" t="s">
        <v>86</v>
      </c>
      <c r="E88" s="847" t="s">
        <v>199</v>
      </c>
      <c r="F88" s="847"/>
      <c r="G88" s="847"/>
      <c r="H88" s="847"/>
      <c r="I88" s="847"/>
      <c r="J88" s="300" t="str">
        <f>Fragenkatalog!$AF$575</f>
        <v/>
      </c>
      <c r="K88" s="73"/>
      <c r="L88" s="74"/>
      <c r="M88" s="76"/>
      <c r="N88" s="214"/>
      <c r="O88" s="214"/>
      <c r="P88" s="214"/>
      <c r="Q88" s="214"/>
      <c r="R88" s="214"/>
      <c r="S88" s="214"/>
      <c r="T88" s="214"/>
    </row>
    <row r="89" spans="1:20" ht="27" customHeight="1" x14ac:dyDescent="0.2">
      <c r="A89" s="25"/>
      <c r="B89" s="25"/>
      <c r="C89" s="25"/>
      <c r="D89" s="26" t="s">
        <v>90</v>
      </c>
      <c r="E89" s="837" t="s">
        <v>445</v>
      </c>
      <c r="F89" s="838"/>
      <c r="G89" s="838"/>
      <c r="H89" s="790"/>
      <c r="I89" s="791"/>
      <c r="J89" s="300" t="str">
        <f>Fragenkatalog!$AF$579</f>
        <v/>
      </c>
      <c r="K89" s="29"/>
      <c r="L89" s="64"/>
      <c r="M89" s="76"/>
      <c r="N89" s="214"/>
      <c r="O89" s="214"/>
      <c r="P89" s="214"/>
      <c r="Q89" s="214"/>
      <c r="R89" s="214"/>
      <c r="S89" s="214"/>
      <c r="T89" s="214"/>
    </row>
    <row r="90" spans="1:20" ht="41.25" customHeight="1" x14ac:dyDescent="0.2">
      <c r="A90" s="25"/>
      <c r="B90" s="25"/>
      <c r="C90" s="25"/>
      <c r="D90" s="26" t="s">
        <v>87</v>
      </c>
      <c r="E90" s="837" t="s">
        <v>106</v>
      </c>
      <c r="F90" s="838"/>
      <c r="G90" s="838"/>
      <c r="H90" s="790"/>
      <c r="I90" s="791"/>
      <c r="J90" s="300" t="str">
        <f>Fragenkatalog!$AF$583</f>
        <v/>
      </c>
      <c r="K90" s="29"/>
      <c r="L90" s="64"/>
      <c r="M90" s="76"/>
      <c r="N90" s="214"/>
      <c r="O90" s="214"/>
      <c r="P90" s="214"/>
      <c r="Q90" s="214"/>
      <c r="R90" s="214"/>
      <c r="S90" s="214"/>
      <c r="T90" s="214"/>
    </row>
    <row r="91" spans="1:20" ht="36.75" customHeight="1" x14ac:dyDescent="0.2">
      <c r="A91" s="25"/>
      <c r="B91" s="25"/>
      <c r="C91" s="25"/>
      <c r="D91" s="26" t="s">
        <v>64</v>
      </c>
      <c r="E91" s="837" t="s">
        <v>280</v>
      </c>
      <c r="F91" s="838"/>
      <c r="G91" s="838"/>
      <c r="H91" s="790"/>
      <c r="I91" s="791"/>
      <c r="J91" s="300" t="str">
        <f>Fragenkatalog!$AF$587</f>
        <v/>
      </c>
      <c r="K91" s="29"/>
      <c r="L91" s="64"/>
      <c r="M91" s="76"/>
      <c r="N91" s="214"/>
      <c r="O91" s="214"/>
      <c r="P91" s="214"/>
      <c r="Q91" s="214"/>
      <c r="R91" s="214"/>
      <c r="S91" s="214"/>
      <c r="T91" s="214"/>
    </row>
    <row r="92" spans="1:20" ht="17.100000000000001" customHeight="1" x14ac:dyDescent="0.2">
      <c r="A92" s="25"/>
      <c r="B92" s="25"/>
      <c r="C92" s="25"/>
      <c r="D92" s="27" t="s">
        <v>65</v>
      </c>
      <c r="E92" s="837" t="s">
        <v>68</v>
      </c>
      <c r="F92" s="838"/>
      <c r="G92" s="838"/>
      <c r="H92" s="790"/>
      <c r="I92" s="791"/>
      <c r="J92" s="300" t="str">
        <f>Fragenkatalog!$AF$594</f>
        <v/>
      </c>
      <c r="K92" s="29"/>
      <c r="L92" s="64"/>
      <c r="M92" s="76"/>
      <c r="N92" s="214"/>
      <c r="O92" s="214"/>
      <c r="P92" s="214"/>
      <c r="Q92" s="214"/>
      <c r="R92" s="214"/>
      <c r="S92" s="214"/>
      <c r="T92" s="214"/>
    </row>
    <row r="93" spans="1:20" ht="17.100000000000001" customHeight="1" x14ac:dyDescent="0.2">
      <c r="A93" s="25"/>
      <c r="B93" s="25"/>
      <c r="C93" s="25"/>
      <c r="D93" s="26" t="s">
        <v>66</v>
      </c>
      <c r="E93" s="837" t="s">
        <v>69</v>
      </c>
      <c r="F93" s="838"/>
      <c r="G93" s="838"/>
      <c r="H93" s="790"/>
      <c r="I93" s="791"/>
      <c r="J93" s="300" t="str">
        <f>Fragenkatalog!$AF$598</f>
        <v/>
      </c>
      <c r="K93" s="29"/>
      <c r="L93" s="64"/>
      <c r="M93" s="76"/>
      <c r="N93" s="214"/>
      <c r="O93" s="214"/>
      <c r="P93" s="214"/>
      <c r="Q93" s="214"/>
      <c r="R93" s="214"/>
      <c r="S93" s="214"/>
      <c r="T93" s="214"/>
    </row>
    <row r="94" spans="1:20" ht="17.100000000000001" customHeight="1" x14ac:dyDescent="0.2">
      <c r="A94" s="25"/>
      <c r="B94" s="25"/>
      <c r="C94" s="25"/>
      <c r="D94" s="26" t="s">
        <v>67</v>
      </c>
      <c r="E94" s="837" t="s">
        <v>70</v>
      </c>
      <c r="F94" s="838"/>
      <c r="G94" s="838"/>
      <c r="H94" s="790"/>
      <c r="I94" s="791"/>
      <c r="J94" s="300" t="str">
        <f>Fragenkatalog!$AF$602</f>
        <v/>
      </c>
      <c r="K94" s="29"/>
      <c r="L94" s="64"/>
      <c r="M94" s="76"/>
      <c r="N94" s="214"/>
      <c r="O94" s="214"/>
      <c r="P94" s="214"/>
      <c r="Q94" s="214"/>
      <c r="R94" s="214"/>
      <c r="S94" s="214"/>
      <c r="T94" s="214"/>
    </row>
    <row r="95" spans="1:20" ht="17.100000000000001" customHeight="1" x14ac:dyDescent="0.2">
      <c r="A95" s="25"/>
      <c r="B95" s="25"/>
      <c r="C95" s="25"/>
      <c r="D95" s="26" t="s">
        <v>381</v>
      </c>
      <c r="E95" s="837" t="s">
        <v>259</v>
      </c>
      <c r="F95" s="838"/>
      <c r="G95" s="838"/>
      <c r="H95" s="790"/>
      <c r="I95" s="791"/>
      <c r="J95" s="300" t="str">
        <f>Fragenkatalog!$AF$606</f>
        <v/>
      </c>
      <c r="K95" s="29"/>
      <c r="L95" s="64"/>
      <c r="M95" s="76"/>
      <c r="N95" s="214"/>
      <c r="O95" s="214"/>
      <c r="P95" s="214"/>
      <c r="Q95" s="214"/>
      <c r="R95" s="214"/>
      <c r="S95" s="214"/>
      <c r="T95" s="214"/>
    </row>
    <row r="96" spans="1:20" ht="17.100000000000001" customHeight="1" x14ac:dyDescent="0.2">
      <c r="A96" s="25"/>
      <c r="B96" s="25"/>
      <c r="C96" s="25"/>
      <c r="D96" s="26" t="s">
        <v>382</v>
      </c>
      <c r="E96" s="837" t="s">
        <v>205</v>
      </c>
      <c r="F96" s="838"/>
      <c r="G96" s="838"/>
      <c r="H96" s="790"/>
      <c r="I96" s="791"/>
      <c r="J96" s="300" t="str">
        <f>Fragenkatalog!$AF$610</f>
        <v/>
      </c>
      <c r="K96" s="29"/>
      <c r="L96" s="64"/>
      <c r="M96" s="76"/>
      <c r="N96" s="214"/>
      <c r="O96" s="214"/>
      <c r="P96" s="214"/>
      <c r="Q96" s="214"/>
      <c r="R96" s="214"/>
      <c r="S96" s="214"/>
      <c r="T96" s="214"/>
    </row>
    <row r="97" spans="1:20" ht="6.75" customHeight="1" x14ac:dyDescent="0.2">
      <c r="A97" s="25"/>
      <c r="B97" s="25"/>
      <c r="C97" s="25"/>
      <c r="D97" s="18"/>
      <c r="E97" s="38"/>
      <c r="F97" s="38"/>
      <c r="G97" s="38"/>
      <c r="H97" s="19"/>
      <c r="I97" s="19"/>
      <c r="J97" s="78"/>
      <c r="K97" s="62"/>
      <c r="L97" s="62"/>
      <c r="M97" s="76"/>
      <c r="N97" s="214"/>
      <c r="O97" s="214"/>
      <c r="P97" s="214"/>
      <c r="Q97" s="214"/>
      <c r="R97" s="214"/>
      <c r="S97" s="214"/>
      <c r="T97" s="214"/>
    </row>
    <row r="98" spans="1:20" ht="15.75" customHeight="1" x14ac:dyDescent="0.2">
      <c r="A98" s="25"/>
      <c r="B98" s="25"/>
      <c r="D98" s="115" t="s">
        <v>247</v>
      </c>
      <c r="E98" s="38"/>
      <c r="F98" s="38"/>
      <c r="G98" s="38"/>
      <c r="H98" s="78"/>
      <c r="I98" s="78"/>
      <c r="J98" s="25"/>
      <c r="K98" s="62"/>
      <c r="L98" s="62"/>
      <c r="M98" s="79"/>
      <c r="N98" s="214"/>
      <c r="O98" s="214"/>
      <c r="P98" s="214"/>
      <c r="Q98" s="214"/>
      <c r="R98" s="214"/>
      <c r="S98" s="214"/>
      <c r="T98" s="214"/>
    </row>
    <row r="99" spans="1:20" s="244" customFormat="1" x14ac:dyDescent="0.2">
      <c r="A99" s="57"/>
      <c r="B99" s="57"/>
      <c r="C99" s="57"/>
      <c r="D99" s="57"/>
      <c r="E99" s="57"/>
      <c r="F99" s="57"/>
      <c r="G99" s="57"/>
      <c r="H99" s="58" t="s">
        <v>202</v>
      </c>
      <c r="J99" s="313" t="str">
        <f t="array" ref="J99">IF(J100="Angaben fehlen","",SUM(COUNTIF(J88:J96,"x")))</f>
        <v/>
      </c>
      <c r="K99" s="62"/>
      <c r="L99" s="62"/>
      <c r="M99" s="76"/>
      <c r="N99" s="213"/>
      <c r="O99" s="213"/>
      <c r="P99" s="213"/>
      <c r="Q99" s="213"/>
      <c r="R99" s="213"/>
      <c r="S99" s="213"/>
      <c r="T99" s="213"/>
    </row>
    <row r="100" spans="1:20" s="244" customFormat="1" ht="25.5" customHeight="1" x14ac:dyDescent="0.2">
      <c r="A100" s="57"/>
      <c r="B100" s="57"/>
      <c r="C100" s="57"/>
      <c r="D100" s="57"/>
      <c r="E100" s="57"/>
      <c r="F100" s="57"/>
      <c r="G100" s="57"/>
      <c r="H100" s="84" t="s">
        <v>203</v>
      </c>
      <c r="J100" s="311" t="str">
        <f t="array" ref="J100">IF(J85="","Angaben fehlen",IF(J85="Nein","Negativ",IF(AND(J85="Ja",J88:J96=""),"Neutral","Positiv")))</f>
        <v>Angaben fehlen</v>
      </c>
      <c r="K100" s="62"/>
      <c r="L100" s="62"/>
      <c r="M100" s="246"/>
      <c r="N100" s="213"/>
      <c r="O100" s="213"/>
      <c r="P100" s="213"/>
      <c r="Q100" s="213"/>
      <c r="R100" s="213"/>
      <c r="S100" s="213"/>
      <c r="T100" s="213"/>
    </row>
    <row r="101" spans="1:20" ht="24.75" customHeight="1" x14ac:dyDescent="0.2">
      <c r="A101" s="25"/>
      <c r="B101" s="25"/>
      <c r="C101" s="25"/>
      <c r="D101" s="53"/>
      <c r="E101" s="24"/>
      <c r="F101" s="25"/>
      <c r="G101" s="25"/>
      <c r="H101" s="25"/>
      <c r="I101" s="25"/>
      <c r="J101" s="311" t="str">
        <f>IF(J100="Angaben fehlen","",IF(J100="Negativ","Nicht förderfähig","Förderfähig"))</f>
        <v/>
      </c>
      <c r="K101" s="62"/>
      <c r="L101" s="62"/>
      <c r="M101" s="61"/>
      <c r="N101" s="213"/>
      <c r="O101" s="213"/>
      <c r="P101" s="213"/>
      <c r="Q101" s="214"/>
      <c r="R101" s="214"/>
      <c r="S101" s="214"/>
      <c r="T101" s="214"/>
    </row>
    <row r="102" spans="1:20" ht="24.75" customHeight="1" x14ac:dyDescent="0.2">
      <c r="A102" s="25"/>
      <c r="B102" s="25"/>
      <c r="C102" s="25"/>
      <c r="D102" s="53"/>
      <c r="E102" s="24"/>
      <c r="F102" s="25"/>
      <c r="G102" s="25"/>
      <c r="H102" s="25"/>
      <c r="I102" s="25"/>
      <c r="J102" s="461"/>
      <c r="K102" s="62"/>
      <c r="L102" s="62"/>
      <c r="M102" s="61"/>
      <c r="N102" s="213"/>
      <c r="O102" s="213"/>
      <c r="P102" s="213"/>
      <c r="Q102" s="214"/>
      <c r="R102" s="214"/>
      <c r="S102" s="214"/>
      <c r="T102" s="214"/>
    </row>
    <row r="103" spans="1:20" ht="29.25" customHeight="1" x14ac:dyDescent="0.2">
      <c r="A103" s="77" t="s">
        <v>481</v>
      </c>
      <c r="B103" s="22"/>
      <c r="C103" s="22"/>
      <c r="D103" s="24"/>
      <c r="E103" s="24"/>
      <c r="F103" s="25"/>
      <c r="G103" s="25"/>
      <c r="H103" s="25"/>
      <c r="I103" s="25"/>
      <c r="J103" s="25"/>
      <c r="K103" s="845" t="str">
        <f>K28</f>
        <v>Die Angabe des Antragstellers im Formular Zielbeiträge zu der (Teil-)Frage ist plausibel und wurde übernommen.</v>
      </c>
      <c r="L103" s="846"/>
      <c r="M103" s="214"/>
      <c r="N103" s="213"/>
      <c r="O103" s="213"/>
      <c r="P103" s="213"/>
      <c r="Q103" s="214"/>
      <c r="R103" s="214"/>
      <c r="S103" s="214"/>
      <c r="T103" s="214"/>
    </row>
    <row r="104" spans="1:20" ht="14.25" customHeight="1" x14ac:dyDescent="0.2">
      <c r="A104" s="77"/>
      <c r="B104" s="22"/>
      <c r="C104" s="22"/>
      <c r="D104" s="284">
        <v>1</v>
      </c>
      <c r="E104" s="840">
        <v>2</v>
      </c>
      <c r="F104" s="790"/>
      <c r="G104" s="790"/>
      <c r="H104" s="790"/>
      <c r="I104" s="791"/>
      <c r="J104" s="284">
        <v>3</v>
      </c>
      <c r="K104" s="450"/>
      <c r="L104" s="451"/>
      <c r="M104" s="214"/>
      <c r="N104" s="213"/>
      <c r="O104" s="213"/>
      <c r="P104" s="213"/>
      <c r="Q104" s="214"/>
      <c r="R104" s="214"/>
      <c r="S104" s="214"/>
      <c r="T104" s="214"/>
    </row>
    <row r="105" spans="1:20" ht="37.5" customHeight="1" x14ac:dyDescent="0.2">
      <c r="A105" s="19"/>
      <c r="B105" s="22"/>
      <c r="C105" s="22"/>
      <c r="D105" s="89" t="s">
        <v>195</v>
      </c>
      <c r="E105" s="837" t="s">
        <v>196</v>
      </c>
      <c r="F105" s="790"/>
      <c r="G105" s="790"/>
      <c r="H105" s="790"/>
      <c r="I105" s="791"/>
      <c r="J105" s="285" t="s">
        <v>223</v>
      </c>
      <c r="K105" s="312" t="str">
        <f>K48</f>
        <v>Ja / Nein</v>
      </c>
      <c r="L105" s="306" t="str">
        <f>L48</f>
        <v>Wenn nein, bitte hier erläutern</v>
      </c>
      <c r="M105" s="79"/>
      <c r="N105" s="213"/>
      <c r="O105" s="213"/>
      <c r="P105" s="213"/>
      <c r="Q105" s="214"/>
      <c r="R105" s="214"/>
      <c r="S105" s="214"/>
      <c r="T105" s="214"/>
    </row>
    <row r="106" spans="1:20" ht="21" customHeight="1" x14ac:dyDescent="0.2">
      <c r="A106" s="25"/>
      <c r="B106" s="25"/>
      <c r="C106" s="25"/>
      <c r="D106" s="118" t="s">
        <v>482</v>
      </c>
      <c r="E106" s="841" t="s">
        <v>289</v>
      </c>
      <c r="F106" s="842"/>
      <c r="G106" s="735"/>
      <c r="H106" s="735"/>
      <c r="I106" s="792"/>
      <c r="J106" s="843" t="str">
        <f>Fragenkatalog!$AE$646</f>
        <v/>
      </c>
      <c r="K106" s="29"/>
      <c r="L106" s="64"/>
      <c r="M106" s="76"/>
      <c r="N106" s="213"/>
      <c r="O106" s="245" t="s">
        <v>54</v>
      </c>
      <c r="P106" s="245" t="s">
        <v>53</v>
      </c>
      <c r="Q106" s="214"/>
      <c r="R106" s="214"/>
      <c r="S106" s="214"/>
      <c r="T106" s="214"/>
    </row>
    <row r="107" spans="1:20" ht="11.25" customHeight="1" x14ac:dyDescent="0.2">
      <c r="A107" s="25"/>
      <c r="B107" s="25"/>
      <c r="C107" s="25"/>
      <c r="D107" s="454"/>
      <c r="E107" s="816"/>
      <c r="F107" s="817"/>
      <c r="G107" s="817"/>
      <c r="H107" s="817"/>
      <c r="I107" s="818"/>
      <c r="J107" s="844"/>
      <c r="K107" s="65"/>
      <c r="L107" s="66"/>
      <c r="M107" s="76"/>
      <c r="N107" s="213"/>
      <c r="O107" s="245"/>
      <c r="P107" s="245"/>
      <c r="Q107" s="214"/>
      <c r="R107" s="214"/>
      <c r="S107" s="214"/>
      <c r="T107" s="214"/>
    </row>
    <row r="108" spans="1:20" ht="16.5" customHeight="1" x14ac:dyDescent="0.2">
      <c r="A108" s="25"/>
      <c r="B108" s="25"/>
      <c r="C108" s="25"/>
      <c r="D108" s="67" t="s">
        <v>198</v>
      </c>
      <c r="E108" s="449"/>
      <c r="F108" s="449"/>
      <c r="G108" s="449"/>
      <c r="H108" s="394"/>
      <c r="I108" s="90"/>
      <c r="J108" s="90"/>
      <c r="K108" s="68"/>
      <c r="L108" s="69"/>
      <c r="M108" s="76"/>
      <c r="N108" s="213"/>
      <c r="O108" s="245"/>
      <c r="P108" s="245"/>
      <c r="Q108" s="214"/>
      <c r="R108" s="214"/>
      <c r="S108" s="214"/>
      <c r="T108" s="214"/>
    </row>
    <row r="109" spans="1:20" ht="17.100000000000001" customHeight="1" x14ac:dyDescent="0.2">
      <c r="A109" s="25"/>
      <c r="B109" s="25"/>
      <c r="C109" s="25"/>
      <c r="D109" s="26" t="s">
        <v>469</v>
      </c>
      <c r="E109" s="837" t="s">
        <v>199</v>
      </c>
      <c r="F109" s="838"/>
      <c r="G109" s="448"/>
      <c r="H109" s="448"/>
      <c r="I109" s="448"/>
      <c r="J109" s="300" t="str">
        <f>Fragenkatalog!$AF$652</f>
        <v/>
      </c>
      <c r="K109" s="70"/>
      <c r="L109" s="71"/>
      <c r="M109" s="76"/>
      <c r="N109" s="213"/>
      <c r="O109" s="245" t="s">
        <v>185</v>
      </c>
      <c r="P109" s="213"/>
      <c r="Q109" s="214"/>
      <c r="R109" s="214"/>
      <c r="S109" s="214"/>
      <c r="T109" s="214"/>
    </row>
    <row r="110" spans="1:20" ht="17.100000000000001" customHeight="1" x14ac:dyDescent="0.2">
      <c r="A110" s="25"/>
      <c r="B110" s="25"/>
      <c r="C110" s="25"/>
      <c r="D110" s="72" t="s">
        <v>471</v>
      </c>
      <c r="E110" s="837" t="s">
        <v>107</v>
      </c>
      <c r="F110" s="838"/>
      <c r="G110" s="790"/>
      <c r="H110" s="790"/>
      <c r="I110" s="791"/>
      <c r="J110" s="300" t="str">
        <f>Fragenkatalog!$AF$656</f>
        <v/>
      </c>
      <c r="K110" s="73"/>
      <c r="L110" s="74"/>
      <c r="M110" s="76"/>
      <c r="N110" s="214"/>
      <c r="O110" s="214"/>
      <c r="P110" s="214"/>
      <c r="Q110" s="214"/>
      <c r="R110" s="214"/>
      <c r="S110" s="214"/>
      <c r="T110" s="214"/>
    </row>
    <row r="111" spans="1:20" ht="17.100000000000001" customHeight="1" x14ac:dyDescent="0.2">
      <c r="A111" s="25"/>
      <c r="B111" s="25"/>
      <c r="C111" s="25"/>
      <c r="D111" s="72" t="s">
        <v>472</v>
      </c>
      <c r="E111" s="837" t="s">
        <v>61</v>
      </c>
      <c r="F111" s="838"/>
      <c r="G111" s="790"/>
      <c r="H111" s="790"/>
      <c r="I111" s="791"/>
      <c r="J111" s="300" t="str">
        <f>Fragenkatalog!$AF$660</f>
        <v/>
      </c>
      <c r="K111" s="29"/>
      <c r="L111" s="64"/>
      <c r="M111" s="76"/>
      <c r="N111" s="214"/>
      <c r="O111" s="214"/>
      <c r="P111" s="214"/>
      <c r="Q111" s="214"/>
      <c r="R111" s="214"/>
      <c r="S111" s="214"/>
      <c r="T111" s="214"/>
    </row>
    <row r="112" spans="1:20" ht="17.100000000000001" customHeight="1" x14ac:dyDescent="0.2">
      <c r="A112" s="25"/>
      <c r="B112" s="25"/>
      <c r="C112" s="25"/>
      <c r="D112" s="72" t="s">
        <v>475</v>
      </c>
      <c r="E112" s="447" t="s">
        <v>483</v>
      </c>
      <c r="F112" s="448"/>
      <c r="G112" s="444"/>
      <c r="H112" s="444"/>
      <c r="I112" s="445"/>
      <c r="J112" s="300" t="str">
        <f>Fragenkatalog!$AF$667</f>
        <v/>
      </c>
      <c r="K112" s="29"/>
      <c r="L112" s="64"/>
      <c r="M112" s="76"/>
      <c r="N112" s="214"/>
      <c r="O112" s="214"/>
      <c r="P112" s="214"/>
      <c r="Q112" s="214"/>
      <c r="R112" s="214"/>
      <c r="S112" s="214"/>
      <c r="T112" s="214"/>
    </row>
    <row r="113" spans="1:20" ht="17.100000000000001" customHeight="1" x14ac:dyDescent="0.2">
      <c r="A113" s="25"/>
      <c r="B113" s="25"/>
      <c r="C113" s="25"/>
      <c r="D113" s="72" t="s">
        <v>477</v>
      </c>
      <c r="E113" s="837" t="s">
        <v>380</v>
      </c>
      <c r="F113" s="838"/>
      <c r="G113" s="838"/>
      <c r="H113" s="838"/>
      <c r="I113" s="839"/>
      <c r="J113" s="300" t="str">
        <f>Fragenkatalog!$AF$671</f>
        <v/>
      </c>
      <c r="K113" s="29"/>
      <c r="L113" s="64"/>
      <c r="M113" s="76"/>
      <c r="N113" s="214"/>
      <c r="O113" s="214"/>
      <c r="P113" s="214"/>
      <c r="Q113" s="214"/>
      <c r="R113" s="214"/>
      <c r="S113" s="214"/>
      <c r="T113" s="214"/>
    </row>
    <row r="114" spans="1:20" ht="16.5" customHeight="1" x14ac:dyDescent="0.2">
      <c r="A114" s="25"/>
      <c r="B114" s="25"/>
      <c r="C114" s="25"/>
      <c r="D114" s="72" t="s">
        <v>478</v>
      </c>
      <c r="E114" s="837" t="s">
        <v>200</v>
      </c>
      <c r="F114" s="838"/>
      <c r="G114" s="790"/>
      <c r="H114" s="790"/>
      <c r="I114" s="791"/>
      <c r="J114" s="300" t="str">
        <f>Fragenkatalog!$AF$675</f>
        <v/>
      </c>
      <c r="K114" s="29"/>
      <c r="L114" s="64"/>
      <c r="M114" s="76"/>
      <c r="N114" s="214"/>
      <c r="O114" s="214"/>
      <c r="P114" s="214"/>
      <c r="Q114" s="214"/>
      <c r="R114" s="214"/>
      <c r="S114" s="214"/>
      <c r="T114" s="214"/>
    </row>
    <row r="115" spans="1:20" ht="16.5" customHeight="1" x14ac:dyDescent="0.2">
      <c r="A115" s="25"/>
      <c r="B115" s="25"/>
      <c r="C115" s="25"/>
      <c r="D115" s="72" t="s">
        <v>479</v>
      </c>
      <c r="E115" s="837" t="s">
        <v>201</v>
      </c>
      <c r="F115" s="838"/>
      <c r="G115" s="790"/>
      <c r="H115" s="790"/>
      <c r="I115" s="791"/>
      <c r="J115" s="300" t="str">
        <f>Fragenkatalog!$AF$679</f>
        <v/>
      </c>
      <c r="K115" s="29"/>
      <c r="L115" s="64"/>
      <c r="M115" s="76"/>
      <c r="N115" s="214"/>
      <c r="O115" s="214"/>
      <c r="P115" s="214"/>
      <c r="Q115" s="214"/>
      <c r="R115" s="214"/>
      <c r="S115" s="214"/>
      <c r="T115" s="214"/>
    </row>
    <row r="116" spans="1:20" ht="6" customHeight="1" x14ac:dyDescent="0.2">
      <c r="A116" s="25"/>
      <c r="B116" s="25"/>
      <c r="C116" s="25"/>
      <c r="D116" s="75"/>
      <c r="E116" s="38"/>
      <c r="F116" s="38"/>
      <c r="G116" s="38"/>
      <c r="H116" s="19"/>
      <c r="I116" s="19"/>
      <c r="J116" s="78"/>
      <c r="K116" s="39"/>
      <c r="L116" s="76"/>
      <c r="M116" s="76"/>
      <c r="N116" s="214"/>
      <c r="O116" s="214"/>
      <c r="P116" s="214"/>
      <c r="Q116" s="214"/>
      <c r="R116" s="214"/>
      <c r="S116" s="214"/>
      <c r="T116" s="214"/>
    </row>
    <row r="117" spans="1:20" ht="15" customHeight="1" x14ac:dyDescent="0.2">
      <c r="A117" s="25"/>
      <c r="B117" s="25"/>
      <c r="D117" s="116" t="s">
        <v>484</v>
      </c>
      <c r="E117" s="38"/>
      <c r="F117" s="38"/>
      <c r="G117" s="38"/>
      <c r="H117" s="78"/>
      <c r="I117" s="78"/>
      <c r="J117" s="25"/>
      <c r="K117" s="79"/>
      <c r="L117" s="79"/>
      <c r="M117" s="79"/>
      <c r="N117" s="214"/>
      <c r="O117" s="214"/>
      <c r="P117" s="214"/>
      <c r="Q117" s="214"/>
      <c r="R117" s="214"/>
      <c r="S117" s="214"/>
      <c r="T117" s="214"/>
    </row>
    <row r="118" spans="1:20" ht="18" customHeight="1" x14ac:dyDescent="0.2">
      <c r="A118" s="25"/>
      <c r="B118" s="25"/>
      <c r="C118" s="25"/>
      <c r="D118" s="53"/>
      <c r="E118" s="54"/>
      <c r="F118" s="19"/>
      <c r="G118" s="19"/>
      <c r="H118" s="58" t="s">
        <v>202</v>
      </c>
      <c r="J118" s="313" t="str">
        <f>IF(J119="Angaben fehlen","",SUM(COUNTIF(J109:J115,"x")))</f>
        <v/>
      </c>
      <c r="K118" s="76"/>
      <c r="L118" s="76"/>
      <c r="M118" s="76"/>
      <c r="N118" s="214"/>
      <c r="O118" s="214"/>
      <c r="P118" s="214"/>
      <c r="Q118" s="214"/>
      <c r="R118" s="214"/>
      <c r="S118" s="214"/>
      <c r="T118" s="214"/>
    </row>
    <row r="119" spans="1:20" ht="25.5" customHeight="1" x14ac:dyDescent="0.2">
      <c r="A119" s="25"/>
      <c r="B119" s="25"/>
      <c r="C119" s="25"/>
      <c r="D119" s="53"/>
      <c r="E119" s="54"/>
      <c r="F119" s="19"/>
      <c r="G119" s="19"/>
      <c r="H119" s="60" t="s">
        <v>203</v>
      </c>
      <c r="J119" s="311" t="str">
        <f t="array" ref="J119">IF(J106="","Angaben fehlen",IF(J106="Nein","Negativ",IF(AND(J106="Ja",J109:J115=""),"Neutral","Positiv")))</f>
        <v>Angaben fehlen</v>
      </c>
      <c r="K119" s="52"/>
      <c r="L119" s="52"/>
      <c r="M119" s="52"/>
      <c r="N119" s="214"/>
      <c r="O119" s="214"/>
      <c r="P119" s="214"/>
      <c r="Q119" s="214"/>
      <c r="R119" s="214"/>
      <c r="S119" s="214"/>
      <c r="T119" s="214"/>
    </row>
    <row r="120" spans="1:20" ht="31.5" customHeight="1" x14ac:dyDescent="0.2">
      <c r="A120" s="25"/>
      <c r="B120" s="80"/>
      <c r="C120" s="25"/>
      <c r="D120" s="24"/>
      <c r="E120" s="24"/>
      <c r="F120" s="19"/>
      <c r="G120" s="19"/>
      <c r="H120" s="19"/>
      <c r="I120" s="19"/>
      <c r="J120" s="311" t="str">
        <f>IF(J119="Angaben Fehlen","",IF(J119="Negativ","Nicht förderfähig","Förderfähig"))</f>
        <v/>
      </c>
      <c r="K120" s="79"/>
      <c r="L120" s="79"/>
      <c r="M120" s="79"/>
      <c r="N120" s="214"/>
      <c r="O120" s="214"/>
      <c r="P120" s="214"/>
      <c r="Q120" s="214"/>
      <c r="R120" s="214"/>
      <c r="S120" s="214"/>
      <c r="T120" s="214"/>
    </row>
    <row r="121" spans="1:20" ht="24.75" customHeight="1" x14ac:dyDescent="0.2">
      <c r="A121" s="25"/>
      <c r="B121" s="25"/>
      <c r="C121" s="25"/>
      <c r="D121" s="53"/>
      <c r="E121" s="24"/>
      <c r="F121" s="25"/>
      <c r="G121" s="25"/>
      <c r="H121" s="25"/>
      <c r="I121" s="25"/>
      <c r="J121" s="461"/>
      <c r="K121" s="62"/>
      <c r="L121" s="62"/>
      <c r="M121" s="61"/>
      <c r="N121" s="213"/>
      <c r="O121" s="213"/>
      <c r="P121" s="213"/>
      <c r="Q121" s="214"/>
      <c r="R121" s="214"/>
      <c r="S121" s="214"/>
      <c r="T121" s="214"/>
    </row>
    <row r="122" spans="1:20" x14ac:dyDescent="0.2">
      <c r="K122" s="62"/>
      <c r="L122" s="62"/>
      <c r="M122" s="214"/>
      <c r="N122" s="214"/>
      <c r="O122" s="214"/>
      <c r="P122" s="214"/>
      <c r="Q122" s="214"/>
      <c r="R122" s="214"/>
      <c r="S122" s="214"/>
      <c r="T122" s="214"/>
    </row>
    <row r="123" spans="1:20" x14ac:dyDescent="0.2">
      <c r="A123" s="113" t="s">
        <v>263</v>
      </c>
      <c r="B123" s="96"/>
      <c r="C123" s="96"/>
      <c r="D123" s="97"/>
      <c r="E123" s="97"/>
      <c r="F123" s="96"/>
      <c r="G123" s="96"/>
      <c r="H123" s="96"/>
      <c r="I123" s="96"/>
      <c r="J123" s="98"/>
      <c r="K123" s="62"/>
      <c r="L123" s="62"/>
      <c r="M123" s="62"/>
      <c r="N123" s="214"/>
      <c r="O123" s="214"/>
      <c r="P123" s="214"/>
      <c r="Q123" s="214"/>
      <c r="R123" s="214"/>
      <c r="S123" s="214"/>
      <c r="T123" s="214"/>
    </row>
    <row r="124" spans="1:20" ht="6.75" customHeight="1" x14ac:dyDescent="0.2">
      <c r="A124" s="99"/>
      <c r="B124" s="20"/>
      <c r="C124" s="20"/>
      <c r="D124" s="100"/>
      <c r="E124" s="100"/>
      <c r="F124" s="20"/>
      <c r="G124" s="20"/>
      <c r="H124" s="20"/>
      <c r="I124" s="20"/>
      <c r="J124" s="101"/>
      <c r="K124" s="62"/>
      <c r="L124" s="62"/>
      <c r="M124" s="62"/>
      <c r="N124" s="214"/>
      <c r="O124" s="214"/>
      <c r="P124" s="214"/>
      <c r="Q124" s="214"/>
      <c r="R124" s="214"/>
      <c r="S124" s="214"/>
      <c r="T124" s="214"/>
    </row>
    <row r="125" spans="1:20" ht="26.25" customHeight="1" x14ac:dyDescent="0.2">
      <c r="A125" s="99"/>
      <c r="B125" s="20"/>
      <c r="C125" s="20"/>
      <c r="D125" s="102" t="s">
        <v>260</v>
      </c>
      <c r="E125" s="103"/>
      <c r="F125" s="104"/>
      <c r="G125" s="104"/>
      <c r="H125" s="20"/>
      <c r="I125" s="20"/>
      <c r="J125" s="311" t="str">
        <f>J66</f>
        <v>Angaben fehlen</v>
      </c>
      <c r="K125" s="62"/>
      <c r="L125" s="62"/>
      <c r="M125" s="62"/>
      <c r="N125" s="214"/>
      <c r="O125" s="214"/>
      <c r="P125" s="214"/>
      <c r="Q125" s="214"/>
      <c r="R125" s="214"/>
      <c r="S125" s="214"/>
      <c r="T125" s="214"/>
    </row>
    <row r="126" spans="1:20" ht="26.25" customHeight="1" x14ac:dyDescent="0.2">
      <c r="A126" s="99"/>
      <c r="B126" s="20"/>
      <c r="C126" s="20"/>
      <c r="D126" s="832" t="s">
        <v>485</v>
      </c>
      <c r="E126" s="832"/>
      <c r="F126" s="832"/>
      <c r="G126" s="832"/>
      <c r="H126" s="832"/>
      <c r="I126" s="832"/>
      <c r="J126" s="311" t="str">
        <f>J78</f>
        <v>Angaben fehlen</v>
      </c>
      <c r="K126" s="62"/>
      <c r="L126" s="62"/>
      <c r="M126" s="62"/>
      <c r="N126" s="214"/>
      <c r="O126" s="214"/>
      <c r="P126" s="214"/>
      <c r="Q126" s="214"/>
      <c r="R126" s="214"/>
      <c r="S126" s="214"/>
      <c r="T126" s="214"/>
    </row>
    <row r="127" spans="1:20" ht="27.75" customHeight="1" x14ac:dyDescent="0.2">
      <c r="A127" s="99"/>
      <c r="B127" s="20"/>
      <c r="C127" s="20"/>
      <c r="D127" s="832" t="s">
        <v>261</v>
      </c>
      <c r="E127" s="832"/>
      <c r="F127" s="832"/>
      <c r="G127" s="832"/>
      <c r="H127" s="832"/>
      <c r="I127" s="833"/>
      <c r="J127" s="311" t="str">
        <f>J100</f>
        <v>Angaben fehlen</v>
      </c>
      <c r="K127" s="62"/>
      <c r="L127" s="62"/>
      <c r="M127" s="62"/>
      <c r="N127" s="214"/>
      <c r="O127" s="214"/>
      <c r="P127" s="214"/>
      <c r="Q127" s="214"/>
      <c r="R127" s="214"/>
      <c r="S127" s="214"/>
      <c r="T127" s="214"/>
    </row>
    <row r="128" spans="1:20" ht="24.75" customHeight="1" x14ac:dyDescent="0.2">
      <c r="A128" s="99"/>
      <c r="B128" s="20"/>
      <c r="C128" s="20"/>
      <c r="D128" s="832" t="s">
        <v>486</v>
      </c>
      <c r="E128" s="832"/>
      <c r="F128" s="832"/>
      <c r="G128" s="832"/>
      <c r="H128" s="832"/>
      <c r="I128" s="832"/>
      <c r="J128" s="311" t="str">
        <f>J119</f>
        <v>Angaben fehlen</v>
      </c>
      <c r="K128" s="62"/>
      <c r="L128" s="62"/>
      <c r="M128" s="62"/>
      <c r="N128" s="214"/>
      <c r="O128" s="214"/>
      <c r="P128" s="214"/>
      <c r="Q128" s="214"/>
      <c r="R128" s="214"/>
      <c r="S128" s="214"/>
      <c r="T128" s="214"/>
    </row>
    <row r="129" spans="1:24" ht="31.5" customHeight="1" x14ac:dyDescent="0.2">
      <c r="A129" s="99"/>
      <c r="B129" s="20"/>
      <c r="C129" s="20"/>
      <c r="D129" s="102"/>
      <c r="E129" s="100"/>
      <c r="F129" s="104"/>
      <c r="G129" s="104"/>
      <c r="H129" s="105" t="s">
        <v>262</v>
      </c>
      <c r="J129" s="314" t="str">
        <f>IF(OR(J125="Angaben fehlen",J126="Angaben fehlen",J127="Angaben fehlen",J128="Angaben fehlen"),"",IF(AND(J125="Positiv",OR(AND(J127="Neutral",J128="Positiv",J126="Positiv"),AND(J127="Positiv",J128="Neutral"),AND(J127="Neutral",J128="Neutral",J126="Positiv"),AND(J127="Positiv",J128="Positiv",J126="Positiv"))),"Förderfähig","Nicht förderfähig"))</f>
        <v/>
      </c>
      <c r="K129" s="62"/>
      <c r="L129" s="62"/>
      <c r="M129" s="62"/>
      <c r="N129" s="214"/>
      <c r="O129" s="214"/>
      <c r="P129" s="214"/>
      <c r="Q129" s="214"/>
      <c r="R129" s="214"/>
      <c r="S129" s="214"/>
      <c r="T129" s="214"/>
    </row>
    <row r="130" spans="1:24" ht="4.5" customHeight="1" x14ac:dyDescent="0.2">
      <c r="A130" s="106"/>
      <c r="B130" s="107"/>
      <c r="C130" s="107"/>
      <c r="D130" s="108"/>
      <c r="E130" s="109"/>
      <c r="F130" s="110"/>
      <c r="G130" s="110"/>
      <c r="H130" s="111"/>
      <c r="I130" s="111"/>
      <c r="J130" s="112"/>
      <c r="K130" s="62"/>
      <c r="L130" s="62"/>
      <c r="M130" s="62"/>
      <c r="N130" s="214"/>
      <c r="O130" s="214"/>
      <c r="P130" s="214"/>
      <c r="Q130" s="214"/>
      <c r="R130" s="214"/>
      <c r="S130" s="214"/>
      <c r="T130" s="214"/>
    </row>
    <row r="131" spans="1:24" ht="13.5" customHeight="1" x14ac:dyDescent="0.2">
      <c r="K131" s="13"/>
      <c r="L131" s="13"/>
      <c r="M131" s="7"/>
    </row>
    <row r="132" spans="1:24" hidden="1" x14ac:dyDescent="0.2">
      <c r="A132" s="247" t="s">
        <v>206</v>
      </c>
      <c r="B132" s="248"/>
      <c r="C132" s="248"/>
      <c r="D132" s="248"/>
      <c r="E132" s="249"/>
      <c r="F132" s="249"/>
      <c r="G132" s="249"/>
      <c r="H132" s="249"/>
      <c r="I132" s="249"/>
      <c r="J132" s="249"/>
      <c r="K132" s="249"/>
      <c r="L132" s="250"/>
      <c r="M132" s="62"/>
      <c r="N132" s="214"/>
      <c r="O132" s="214"/>
      <c r="P132" s="214"/>
      <c r="Q132" s="214"/>
      <c r="R132" s="214"/>
      <c r="S132" s="214"/>
      <c r="T132" s="214"/>
      <c r="X132" s="467"/>
    </row>
    <row r="133" spans="1:24" ht="30" hidden="1" customHeight="1" x14ac:dyDescent="0.2">
      <c r="A133" s="834" t="s">
        <v>487</v>
      </c>
      <c r="B133" s="835"/>
      <c r="C133" s="835"/>
      <c r="D133" s="835"/>
      <c r="E133" s="835"/>
      <c r="F133" s="835"/>
      <c r="G133" s="835"/>
      <c r="H133" s="835"/>
      <c r="I133" s="835"/>
      <c r="J133" s="835"/>
      <c r="K133" s="835"/>
      <c r="L133" s="251"/>
      <c r="M133" s="452"/>
      <c r="N133" s="214"/>
      <c r="O133" s="214"/>
      <c r="P133" s="214"/>
      <c r="Q133" s="214"/>
      <c r="R133" s="214"/>
      <c r="S133" s="214"/>
      <c r="T133" s="214"/>
      <c r="X133" s="467" t="s">
        <v>495</v>
      </c>
    </row>
    <row r="134" spans="1:24" hidden="1" x14ac:dyDescent="0.2">
      <c r="A134" s="252" t="s">
        <v>207</v>
      </c>
      <c r="B134" s="253"/>
      <c r="C134" s="253"/>
      <c r="D134" s="253"/>
      <c r="E134" s="62"/>
      <c r="F134" s="62"/>
      <c r="G134" s="62"/>
      <c r="H134" s="62"/>
      <c r="I134" s="62"/>
      <c r="J134" s="62"/>
      <c r="K134" s="62"/>
      <c r="L134" s="254"/>
      <c r="M134" s="62"/>
      <c r="N134" s="214"/>
      <c r="O134" s="214"/>
      <c r="P134" s="214"/>
      <c r="Q134" s="214"/>
      <c r="R134" s="214"/>
      <c r="S134" s="214"/>
      <c r="T134" s="214"/>
      <c r="X134" s="467"/>
    </row>
    <row r="135" spans="1:24" hidden="1" x14ac:dyDescent="0.2">
      <c r="A135" s="252"/>
      <c r="B135" s="62"/>
      <c r="C135" s="62"/>
      <c r="D135" s="253"/>
      <c r="E135" s="253"/>
      <c r="F135" s="255"/>
      <c r="G135" s="255"/>
      <c r="H135" s="62"/>
      <c r="I135" s="62"/>
      <c r="J135" s="62"/>
      <c r="K135" s="62"/>
      <c r="L135" s="254"/>
      <c r="M135" s="62"/>
      <c r="N135" s="214"/>
      <c r="O135" s="214"/>
      <c r="P135" s="214"/>
      <c r="Q135" s="214"/>
      <c r="R135" s="214"/>
      <c r="S135" s="214"/>
      <c r="T135" s="214"/>
      <c r="X135" s="467"/>
    </row>
    <row r="136" spans="1:24" hidden="1" x14ac:dyDescent="0.2">
      <c r="A136" s="252"/>
      <c r="B136" s="62"/>
      <c r="C136" s="62"/>
      <c r="D136" s="253"/>
      <c r="E136" s="253"/>
      <c r="F136" s="62"/>
      <c r="G136" s="62"/>
      <c r="H136" s="62"/>
      <c r="I136" s="62"/>
      <c r="J136" s="62"/>
      <c r="K136" s="62"/>
      <c r="L136" s="254"/>
      <c r="M136" s="62"/>
      <c r="N136" s="214"/>
      <c r="O136" s="214"/>
      <c r="P136" s="214"/>
      <c r="Q136" s="214"/>
      <c r="R136" s="214"/>
      <c r="S136" s="214"/>
      <c r="T136" s="214"/>
      <c r="X136" s="467"/>
    </row>
    <row r="137" spans="1:24" hidden="1" x14ac:dyDescent="0.2">
      <c r="A137" s="252"/>
      <c r="B137" s="62"/>
      <c r="C137" s="62"/>
      <c r="D137" s="253"/>
      <c r="E137" s="253"/>
      <c r="F137" s="62"/>
      <c r="G137" s="62"/>
      <c r="H137" s="62"/>
      <c r="I137" s="62"/>
      <c r="J137" s="62"/>
      <c r="K137" s="62"/>
      <c r="L137" s="254"/>
      <c r="M137" s="62"/>
      <c r="N137" s="214"/>
      <c r="O137" s="214"/>
      <c r="P137" s="214"/>
      <c r="Q137" s="214"/>
      <c r="R137" s="214"/>
      <c r="S137" s="214"/>
      <c r="T137" s="214"/>
      <c r="X137" s="467"/>
    </row>
    <row r="138" spans="1:24" hidden="1" x14ac:dyDescent="0.2">
      <c r="A138" s="256"/>
      <c r="B138" s="836"/>
      <c r="C138" s="836"/>
      <c r="D138" s="836"/>
      <c r="E138" s="253"/>
      <c r="F138" s="62"/>
      <c r="G138" s="62"/>
      <c r="H138" s="62"/>
      <c r="I138" s="62"/>
      <c r="J138" s="62"/>
      <c r="K138" s="62"/>
      <c r="L138" s="254"/>
      <c r="M138" s="62"/>
      <c r="N138" s="214"/>
      <c r="O138" s="214"/>
      <c r="P138" s="214"/>
      <c r="Q138" s="214"/>
      <c r="R138" s="214"/>
      <c r="S138" s="214"/>
      <c r="T138" s="214"/>
      <c r="X138" s="467"/>
    </row>
    <row r="139" spans="1:24" ht="25.5" hidden="1" customHeight="1" x14ac:dyDescent="0.2">
      <c r="A139" s="256"/>
      <c r="B139" s="831" t="s">
        <v>71</v>
      </c>
      <c r="C139" s="831"/>
      <c r="D139" s="831"/>
      <c r="E139" s="257"/>
      <c r="F139" s="258" t="s">
        <v>208</v>
      </c>
      <c r="G139" s="283"/>
      <c r="H139" s="259"/>
      <c r="I139" s="259"/>
      <c r="J139" s="259"/>
      <c r="K139" s="259"/>
      <c r="L139" s="260"/>
      <c r="M139" s="62"/>
      <c r="N139" s="214"/>
      <c r="O139" s="214"/>
      <c r="P139" s="214"/>
      <c r="Q139" s="214"/>
      <c r="R139" s="214"/>
      <c r="S139" s="214"/>
      <c r="T139" s="214"/>
      <c r="X139" s="467"/>
    </row>
    <row r="140" spans="1:24" hidden="1" x14ac:dyDescent="0.2">
      <c r="A140" s="13"/>
      <c r="B140" s="261"/>
      <c r="C140" s="261"/>
      <c r="D140" s="262"/>
      <c r="E140" s="263"/>
      <c r="F140" s="261"/>
      <c r="G140" s="261"/>
      <c r="H140" s="13"/>
      <c r="I140" s="13"/>
      <c r="J140" s="13"/>
    </row>
    <row r="141" spans="1:24" hidden="1" x14ac:dyDescent="0.2"/>
  </sheetData>
  <sheetProtection algorithmName="SHA-512" hashValue="t6XTb2bd6GyTOkMtRy75zv7DIq+uWvzLVu7y39mSmbzGxpJ4qcNNS9RQFoyOO+P7tunB29EbcXi6BEqA78eyww==" saltValue="2O88aRd2TbLGTmUyGDrQhg==" spinCount="100000" sheet="1" formatRows="0"/>
  <mergeCells count="88">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K27:L27"/>
    <mergeCell ref="K28:L28"/>
    <mergeCell ref="F29:G29"/>
    <mergeCell ref="F30:G30"/>
    <mergeCell ref="D33:D34"/>
    <mergeCell ref="E33:E34"/>
    <mergeCell ref="F31:G31"/>
    <mergeCell ref="F32:G32"/>
    <mergeCell ref="F33:G33"/>
    <mergeCell ref="A12:J12"/>
    <mergeCell ref="A13:J13"/>
    <mergeCell ref="A15:A17"/>
    <mergeCell ref="D15:J15"/>
    <mergeCell ref="D17:J17"/>
    <mergeCell ref="F22:J22"/>
    <mergeCell ref="J31:J32"/>
    <mergeCell ref="F25:J25"/>
    <mergeCell ref="F44:I44"/>
    <mergeCell ref="F39:G39"/>
    <mergeCell ref="F40:G40"/>
    <mergeCell ref="F41:G41"/>
    <mergeCell ref="K71:L71"/>
    <mergeCell ref="E72:I72"/>
    <mergeCell ref="E73:I73"/>
    <mergeCell ref="E74:I75"/>
    <mergeCell ref="J74:J75"/>
    <mergeCell ref="K82:L82"/>
    <mergeCell ref="E83:I83"/>
    <mergeCell ref="E84:I84"/>
    <mergeCell ref="E85:I86"/>
    <mergeCell ref="J85:J86"/>
    <mergeCell ref="E88:I88"/>
    <mergeCell ref="E89:I89"/>
    <mergeCell ref="E90:I90"/>
    <mergeCell ref="E91:I91"/>
    <mergeCell ref="E92:I92"/>
    <mergeCell ref="E93:I93"/>
    <mergeCell ref="E94:I94"/>
    <mergeCell ref="E95:I95"/>
    <mergeCell ref="E96:I96"/>
    <mergeCell ref="K103:L103"/>
    <mergeCell ref="E104:I104"/>
    <mergeCell ref="E105:I105"/>
    <mergeCell ref="E106:I107"/>
    <mergeCell ref="J106:J107"/>
    <mergeCell ref="E109:F109"/>
    <mergeCell ref="E110:I110"/>
    <mergeCell ref="E111:I111"/>
    <mergeCell ref="E113:I113"/>
    <mergeCell ref="E114:I114"/>
    <mergeCell ref="E115:I115"/>
    <mergeCell ref="B139:D139"/>
    <mergeCell ref="D126:I126"/>
    <mergeCell ref="D127:I127"/>
    <mergeCell ref="D128:I128"/>
    <mergeCell ref="A133:K133"/>
    <mergeCell ref="B138:D138"/>
  </mergeCells>
  <conditionalFormatting sqref="J68">
    <cfRule type="cellIs" dxfId="39" priority="66" stopIfTrue="1" operator="equal">
      <formula>"Nicht förderfähig"</formula>
    </cfRule>
    <cfRule type="cellIs" dxfId="38" priority="67" stopIfTrue="1" operator="equal">
      <formula>"Förderfähig"</formula>
    </cfRule>
  </conditionalFormatting>
  <conditionalFormatting sqref="J66">
    <cfRule type="cellIs" dxfId="37" priority="64" stopIfTrue="1" operator="equal">
      <formula>"Positiv"</formula>
    </cfRule>
    <cfRule type="cellIs" dxfId="36" priority="65" stopIfTrue="1" operator="notEqual">
      <formula>"Positiv"</formula>
    </cfRule>
  </conditionalFormatting>
  <conditionalFormatting sqref="J67">
    <cfRule type="cellIs" dxfId="35" priority="56" stopIfTrue="1" operator="equal">
      <formula>"Nicht förderfähig"</formula>
    </cfRule>
    <cfRule type="cellIs" dxfId="34" priority="57" stopIfTrue="1" operator="equal">
      <formula>"Förderfähig"</formula>
    </cfRule>
  </conditionalFormatting>
  <conditionalFormatting sqref="J56:J58">
    <cfRule type="cellIs" dxfId="33" priority="34" operator="equal">
      <formula>"Bitte korrigieren: Unzulässige Kombination von Angaben."</formula>
    </cfRule>
  </conditionalFormatting>
  <conditionalFormatting sqref="J120 J76:J77 J80:J81">
    <cfRule type="cellIs" dxfId="32" priority="32" stopIfTrue="1" operator="equal">
      <formula>"Nicht förderfähig"</formula>
    </cfRule>
    <cfRule type="cellIs" dxfId="31" priority="33" stopIfTrue="1" operator="equal">
      <formula>"Förderfähig"</formula>
    </cfRule>
  </conditionalFormatting>
  <conditionalFormatting sqref="J102 J121">
    <cfRule type="cellIs" dxfId="30" priority="30" stopIfTrue="1" operator="equal">
      <formula>"Nicht förderfähig"</formula>
    </cfRule>
    <cfRule type="cellIs" dxfId="29" priority="31" stopIfTrue="1" operator="equal">
      <formula>"Förderfähig"</formula>
    </cfRule>
  </conditionalFormatting>
  <conditionalFormatting sqref="J129:J130">
    <cfRule type="cellIs" dxfId="28" priority="28" stopIfTrue="1" operator="equal">
      <formula>"nicht förderfähig"</formula>
    </cfRule>
    <cfRule type="cellIs" dxfId="27" priority="29" stopIfTrue="1" operator="equal">
      <formula>"förderfähig"</formula>
    </cfRule>
  </conditionalFormatting>
  <conditionalFormatting sqref="J125">
    <cfRule type="cellIs" dxfId="26" priority="26" stopIfTrue="1" operator="equal">
      <formula>"Positiv"</formula>
    </cfRule>
    <cfRule type="cellIs" dxfId="25" priority="27" stopIfTrue="1" operator="notEqual">
      <formula>"Positiv"</formula>
    </cfRule>
  </conditionalFormatting>
  <conditionalFormatting sqref="J119">
    <cfRule type="cellIs" dxfId="24" priority="23" stopIfTrue="1" operator="equal">
      <formula>"Neutral"</formula>
    </cfRule>
    <cfRule type="cellIs" dxfId="23" priority="24" stopIfTrue="1" operator="equal">
      <formula>"Positiv"</formula>
    </cfRule>
    <cfRule type="cellIs" dxfId="22" priority="25" stopIfTrue="1" operator="notEqual">
      <formula>"Positiv"</formula>
    </cfRule>
  </conditionalFormatting>
  <conditionalFormatting sqref="J127">
    <cfRule type="cellIs" dxfId="21" priority="20" stopIfTrue="1" operator="equal">
      <formula>"Neutral"</formula>
    </cfRule>
    <cfRule type="cellIs" dxfId="20" priority="21" stopIfTrue="1" operator="equal">
      <formula>"Positiv"</formula>
    </cfRule>
    <cfRule type="cellIs" dxfId="19" priority="22" stopIfTrue="1" operator="notEqual">
      <formula>"Positiv"</formula>
    </cfRule>
  </conditionalFormatting>
  <conditionalFormatting sqref="J128">
    <cfRule type="cellIs" dxfId="18" priority="17" stopIfTrue="1" operator="equal">
      <formula>"Neutral"</formula>
    </cfRule>
    <cfRule type="cellIs" dxfId="17" priority="18" stopIfTrue="1" operator="equal">
      <formula>"Positiv"</formula>
    </cfRule>
    <cfRule type="cellIs" dxfId="16" priority="19" stopIfTrue="1" operator="notEqual">
      <formula>"Positiv"</formula>
    </cfRule>
  </conditionalFormatting>
  <conditionalFormatting sqref="J106:J107">
    <cfRule type="cellIs" dxfId="15" priority="16" operator="equal">
      <formula>"Nein"</formula>
    </cfRule>
  </conditionalFormatting>
  <conditionalFormatting sqref="J85:J86">
    <cfRule type="cellIs" dxfId="14" priority="15" operator="equal">
      <formula>"Nein"</formula>
    </cfRule>
  </conditionalFormatting>
  <conditionalFormatting sqref="J74:J75">
    <cfRule type="cellIs" dxfId="13" priority="14" operator="equal">
      <formula>"Nein"</formula>
    </cfRule>
  </conditionalFormatting>
  <conditionalFormatting sqref="J101">
    <cfRule type="cellIs" dxfId="12" priority="7" stopIfTrue="1" operator="equal">
      <formula>"Nicht förderfähig"</formula>
    </cfRule>
    <cfRule type="cellIs" dxfId="11" priority="8" stopIfTrue="1" operator="equal">
      <formula>"Förderfähig"</formula>
    </cfRule>
  </conditionalFormatting>
  <conditionalFormatting sqref="J126">
    <cfRule type="cellIs" dxfId="10" priority="1" stopIfTrue="1" operator="equal">
      <formula>"Neutral"</formula>
    </cfRule>
    <cfRule type="cellIs" dxfId="9" priority="2" stopIfTrue="1" operator="equal">
      <formula>"Positiv"</formula>
    </cfRule>
    <cfRule type="cellIs" dxfId="8" priority="3" stopIfTrue="1" operator="notEqual">
      <formula>"Positiv"</formula>
    </cfRule>
  </conditionalFormatting>
  <conditionalFormatting sqref="J78">
    <cfRule type="cellIs" dxfId="7" priority="11" stopIfTrue="1" operator="equal">
      <formula>"Neutral"</formula>
    </cfRule>
    <cfRule type="cellIs" dxfId="6" priority="12" stopIfTrue="1" operator="equal">
      <formula>"Positiv"</formula>
    </cfRule>
    <cfRule type="cellIs" dxfId="5" priority="13" stopIfTrue="1" operator="notEqual">
      <formula>"Positiv"</formula>
    </cfRule>
  </conditionalFormatting>
  <conditionalFormatting sqref="J79">
    <cfRule type="cellIs" dxfId="4" priority="9" stopIfTrue="1" operator="equal">
      <formula>"Nicht förderfähig"</formula>
    </cfRule>
    <cfRule type="cellIs" dxfId="3" priority="10" stopIfTrue="1" operator="equal">
      <formula>"Förderfähig"</formula>
    </cfRule>
  </conditionalFormatting>
  <conditionalFormatting sqref="J100">
    <cfRule type="cellIs" dxfId="2" priority="4" stopIfTrue="1" operator="equal">
      <formula>"Neutral"</formula>
    </cfRule>
    <cfRule type="cellIs" dxfId="1" priority="5" stopIfTrue="1" operator="equal">
      <formula>"Positiv"</formula>
    </cfRule>
    <cfRule type="cellIs" dxfId="0" priority="6" stopIfTrue="1" operator="notEqual">
      <formula>"Positiv"</formula>
    </cfRule>
  </conditionalFormatting>
  <dataValidations count="28">
    <dataValidation type="list" allowBlank="1" showInputMessage="1" showErrorMessage="1" sqref="WVQ983038 WLU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65556 WVR983060 WLV983060 WBZ983060 VSD983060 VIH983060 UYL983060 UOP983060 UET983060 TUX983060 TLB983060 TBF983060 SRJ983060 SHN983060 RXR983060 RNV983060 RDZ983060 QUD983060 QKH983060 QAL983060 PQP983060 PGT983060 OWX983060 ONB983060 ODF983060 NTJ983060 NJN983060 MZR983060 MPV983060 MFZ983060 LWD983060 LMH983060 LCL983060 KSP983060 KIT983060 JYX983060 JPB983060 JFF983060 IVJ983060 ILN983060 IBR983060 HRV983060 HHZ983060 GYD983060 GOH983060 GEL983060 FUP983060 FKT983060 FAX983060 ERB983060 EHF983060 DXJ983060 DNN983060 DDR983060 CTV983060 CJZ983060 CAD983060 BQH983060 BGL983060 AWP983060 AMT983060 ACX983060 TB983060 JF983060 J983060 WVR917524 WLV917524 WBZ917524 VSD917524 VIH917524 UYL917524 UOP917524 UET917524 TUX917524 TLB917524 TBF917524 SRJ917524 SHN917524 RXR917524 RNV917524 RDZ917524 QUD917524 QKH917524 QAL917524 PQP917524 PGT917524 OWX917524 ONB917524 ODF917524 NTJ917524 NJN917524 MZR917524 MPV917524 MFZ917524 LWD917524 LMH917524 LCL917524 KSP917524 KIT917524 JYX917524 JPB917524 JFF917524 IVJ917524 ILN917524 IBR917524 HRV917524 HHZ917524 GYD917524 GOH917524 GEL917524 FUP917524 FKT917524 FAX917524 ERB917524 EHF917524 DXJ917524 DNN917524 DDR917524 CTV917524 CJZ917524 CAD917524 BQH917524 BGL917524 AWP917524 AMT917524 ACX917524 TB917524 JF917524 J917524 WVR851988 WLV851988 WBZ851988 VSD851988 VIH851988 UYL851988 UOP851988 UET851988 TUX851988 TLB851988 TBF851988 SRJ851988 SHN851988 RXR851988 RNV851988 RDZ851988 QUD851988 QKH851988 QAL851988 PQP851988 PGT851988 OWX851988 ONB851988 ODF851988 NTJ851988 NJN851988 MZR851988 MPV851988 MFZ851988 LWD851988 LMH851988 LCL851988 KSP851988 KIT851988 JYX851988 JPB851988 JFF851988 IVJ851988 ILN851988 IBR851988 HRV851988 HHZ851988 GYD851988 GOH851988 GEL851988 FUP851988 FKT851988 FAX851988 ERB851988 EHF851988 DXJ851988 DNN851988 DDR851988 CTV851988 CJZ851988 CAD851988 BQH851988 BGL851988 AWP851988 AMT851988 ACX851988 TB851988 JF851988 J851988 WVR786452 WLV786452 WBZ786452 VSD786452 VIH786452 UYL786452 UOP786452 UET786452 TUX786452 TLB786452 TBF786452 SRJ786452 SHN786452 RXR786452 RNV786452 RDZ786452 QUD786452 QKH786452 QAL786452 PQP786452 PGT786452 OWX786452 ONB786452 ODF786452 NTJ786452 NJN786452 MZR786452 MPV786452 MFZ786452 LWD786452 LMH786452 LCL786452 KSP786452 KIT786452 JYX786452 JPB786452 JFF786452 IVJ786452 ILN786452 IBR786452 HRV786452 HHZ786452 GYD786452 GOH786452 GEL786452 FUP786452 FKT786452 FAX786452 ERB786452 EHF786452 DXJ786452 DNN786452 DDR786452 CTV786452 CJZ786452 CAD786452 BQH786452 BGL786452 AWP786452 AMT786452 ACX786452 TB786452 JF786452 J786452 WVR720916 WLV720916 WBZ720916 VSD720916 VIH720916 UYL720916 UOP720916 UET720916 TUX720916 TLB720916 TBF720916 SRJ720916 SHN720916 RXR720916 RNV720916 RDZ720916 QUD720916 QKH720916 QAL720916 PQP720916 PGT720916 OWX720916 ONB720916 ODF720916 NTJ720916 NJN720916 MZR720916 MPV720916 MFZ720916 LWD720916 LMH720916 LCL720916 KSP720916 KIT720916 JYX720916 JPB720916 JFF720916 IVJ720916 ILN720916 IBR720916 HRV720916 HHZ720916 GYD720916 GOH720916 GEL720916 FUP720916 FKT720916 FAX720916 ERB720916 EHF720916 DXJ720916 DNN720916 DDR720916 CTV720916 CJZ720916 CAD720916 BQH720916 BGL720916 AWP720916 AMT720916 ACX720916 TB720916 JF720916 J720916 WVR655380 WLV655380 WBZ655380 VSD655380 VIH655380 UYL655380 UOP655380 UET655380 TUX655380 TLB655380 TBF655380 SRJ655380 SHN655380 RXR655380 RNV655380 RDZ655380 QUD655380 QKH655380 QAL655380 PQP655380 PGT655380 OWX655380 ONB655380 ODF655380 NTJ655380 NJN655380 MZR655380 MPV655380 MFZ655380 LWD655380 LMH655380 LCL655380 KSP655380 KIT655380 JYX655380 JPB655380 JFF655380 IVJ655380 ILN655380 IBR655380 HRV655380 HHZ655380 GYD655380 GOH655380 GEL655380 FUP655380 FKT655380 FAX655380 ERB655380 EHF655380 DXJ655380 DNN655380 DDR655380 CTV655380 CJZ655380 CAD655380 BQH655380 BGL655380 AWP655380 AMT655380 ACX655380 TB655380 JF655380 J655380 WVR589844 WLV589844 WBZ589844 VSD589844 VIH589844 UYL589844 UOP589844 UET589844 TUX589844 TLB589844 TBF589844 SRJ589844 SHN589844 RXR589844 RNV589844 RDZ589844 QUD589844 QKH589844 QAL589844 PQP589844 PGT589844 OWX589844 ONB589844 ODF589844 NTJ589844 NJN589844 MZR589844 MPV589844 MFZ589844 LWD589844 LMH589844 LCL589844 KSP589844 KIT589844 JYX589844 JPB589844 JFF589844 IVJ589844 ILN589844 IBR589844 HRV589844 HHZ589844 GYD589844 GOH589844 GEL589844 FUP589844 FKT589844 FAX589844 ERB589844 EHF589844 DXJ589844 DNN589844 DDR589844 CTV589844 CJZ589844 CAD589844 BQH589844 BGL589844 AWP589844 AMT589844 ACX589844 TB589844 JF589844 J589844 WVR524308 WLV524308 WBZ524308 VSD524308 VIH524308 UYL524308 UOP524308 UET524308 TUX524308 TLB524308 TBF524308 SRJ524308 SHN524308 RXR524308 RNV524308 RDZ524308 QUD524308 QKH524308 QAL524308 PQP524308 PGT524308 OWX524308 ONB524308 ODF524308 NTJ524308 NJN524308 MZR524308 MPV524308 MFZ524308 LWD524308 LMH524308 LCL524308 KSP524308 KIT524308 JYX524308 JPB524308 JFF524308 IVJ524308 ILN524308 IBR524308 HRV524308 HHZ524308 GYD524308 GOH524308 GEL524308 FUP524308 FKT524308 FAX524308 ERB524308 EHF524308 DXJ524308 DNN524308 DDR524308 CTV524308 CJZ524308 CAD524308 BQH524308 BGL524308 AWP524308 AMT524308 ACX524308 TB524308 JF524308 J524308 WVR458772 WLV458772 WBZ458772 VSD458772 VIH458772 UYL458772 UOP458772 UET458772 TUX458772 TLB458772 TBF458772 SRJ458772 SHN458772 RXR458772 RNV458772 RDZ458772 QUD458772 QKH458772 QAL458772 PQP458772 PGT458772 OWX458772 ONB458772 ODF458772 NTJ458772 NJN458772 MZR458772 MPV458772 MFZ458772 LWD458772 LMH458772 LCL458772 KSP458772 KIT458772 JYX458772 JPB458772 JFF458772 IVJ458772 ILN458772 IBR458772 HRV458772 HHZ458772 GYD458772 GOH458772 GEL458772 FUP458772 FKT458772 FAX458772 ERB458772 EHF458772 DXJ458772 DNN458772 DDR458772 CTV458772 CJZ458772 CAD458772 BQH458772 BGL458772 AWP458772 AMT458772 ACX458772 TB458772 JF458772 J458772 WVR393236 WLV393236 WBZ393236 VSD393236 VIH393236 UYL393236 UOP393236 UET393236 TUX393236 TLB393236 TBF393236 SRJ393236 SHN393236 RXR393236 RNV393236 RDZ393236 QUD393236 QKH393236 QAL393236 PQP393236 PGT393236 OWX393236 ONB393236 ODF393236 NTJ393236 NJN393236 MZR393236 MPV393236 MFZ393236 LWD393236 LMH393236 LCL393236 KSP393236 KIT393236 JYX393236 JPB393236 JFF393236 IVJ393236 ILN393236 IBR393236 HRV393236 HHZ393236 GYD393236 GOH393236 GEL393236 FUP393236 FKT393236 FAX393236 ERB393236 EHF393236 DXJ393236 DNN393236 DDR393236 CTV393236 CJZ393236 CAD393236 BQH393236 BGL393236 AWP393236 AMT393236 ACX393236 TB393236 JF393236 J393236 WVR327700 WLV327700 WBZ327700 VSD327700 VIH327700 UYL327700 UOP327700 UET327700 TUX327700 TLB327700 TBF327700 SRJ327700 SHN327700 RXR327700 RNV327700 RDZ327700 QUD327700 QKH327700 QAL327700 PQP327700 PGT327700 OWX327700 ONB327700 ODF327700 NTJ327700 NJN327700 MZR327700 MPV327700 MFZ327700 LWD327700 LMH327700 LCL327700 KSP327700 KIT327700 JYX327700 JPB327700 JFF327700 IVJ327700 ILN327700 IBR327700 HRV327700 HHZ327700 GYD327700 GOH327700 GEL327700 FUP327700 FKT327700 FAX327700 ERB327700 EHF327700 DXJ327700 DNN327700 DDR327700 CTV327700 CJZ327700 CAD327700 BQH327700 BGL327700 AWP327700 AMT327700 ACX327700 TB327700 JF327700 J327700 WVR262164 WLV262164 WBZ262164 VSD262164 VIH262164 UYL262164 UOP262164 UET262164 TUX262164 TLB262164 TBF262164 SRJ262164 SHN262164 RXR262164 RNV262164 RDZ262164 QUD262164 QKH262164 QAL262164 PQP262164 PGT262164 OWX262164 ONB262164 ODF262164 NTJ262164 NJN262164 MZR262164 MPV262164 MFZ262164 LWD262164 LMH262164 LCL262164 KSP262164 KIT262164 JYX262164 JPB262164 JFF262164 IVJ262164 ILN262164 IBR262164 HRV262164 HHZ262164 GYD262164 GOH262164 GEL262164 FUP262164 FKT262164 FAX262164 ERB262164 EHF262164 DXJ262164 DNN262164 DDR262164 CTV262164 CJZ262164 CAD262164 BQH262164 BGL262164 AWP262164 AMT262164 ACX262164 TB262164 JF262164 J262164 WVR196628 WLV196628 WBZ196628 VSD196628 VIH196628 UYL196628 UOP196628 UET196628 TUX196628 TLB196628 TBF196628 SRJ196628 SHN196628 RXR196628 RNV196628 RDZ196628 QUD196628 QKH196628 QAL196628 PQP196628 PGT196628 OWX196628 ONB196628 ODF196628 NTJ196628 NJN196628 MZR196628 MPV196628 MFZ196628 LWD196628 LMH196628 LCL196628 KSP196628 KIT196628 JYX196628 JPB196628 JFF196628 IVJ196628 ILN196628 IBR196628 HRV196628 HHZ196628 GYD196628 GOH196628 GEL196628 FUP196628 FKT196628 FAX196628 ERB196628 EHF196628 DXJ196628 DNN196628 DDR196628 CTV196628 CJZ196628 CAD196628 BQH196628 BGL196628 AWP196628 AMT196628 ACX196628 TB196628 JF196628 J196628 WVR131092 WLV131092 WBZ131092 VSD131092 VIH131092 UYL131092 UOP131092 UET131092 TUX131092 TLB131092 TBF131092 SRJ131092 SHN131092 RXR131092 RNV131092 RDZ131092 QUD131092 QKH131092 QAL131092 PQP131092 PGT131092 OWX131092 ONB131092 ODF131092 NTJ131092 NJN131092 MZR131092 MPV131092 MFZ131092 LWD131092 LMH131092 LCL131092 KSP131092 KIT131092 JYX131092 JPB131092 JFF131092 IVJ131092 ILN131092 IBR131092 HRV131092 HHZ131092 GYD131092 GOH131092 GEL131092 FUP131092 FKT131092 FAX131092 ERB131092 EHF131092 DXJ131092 DNN131092 DDR131092 CTV131092 CJZ131092 CAD131092 BQH131092 BGL131092 AWP131092 AMT131092 ACX131092 TB131092 JF131092 J131092 WVR65556 WLV65556 WBZ65556 VSD65556 VIH65556 UYL65556 UOP65556 UET65556 TUX65556 TLB65556 TBF65556 SRJ65556 SHN65556 RXR65556 RNV65556 RDZ65556 QUD65556 QKH65556 QAL65556 PQP65556 PGT65556 OWX65556 ONB65556 ODF65556 NTJ65556 NJN65556 MZR65556 MPV65556 MFZ65556 LWD65556 LMH65556 LCL65556 KSP65556 KIT65556 JYX65556 JPB65556 JFF65556 IVJ65556 ILN65556 IBR65556 HRV65556 HHZ65556 GYD65556 GOH65556 GEL65556 FUP65556 FKT65556 FAX65556 ERB65556 EHF65556 DXJ65556 DNN65556 DDR65556 CTV65556 CJZ65556 CAD65556 BQH65556 BGL65556 AWP65556 AMT65556 ACX65556 TB65556 JF65556">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7:K65528 JG65527:JG65528 TC65527:TC65528 ACY65527:ACY65528 AMU65527:AMU65528 AWQ65527:AWQ65528 BGM65527:BGM65528 BQI65527:BQI65528 CAE65527:CAE65528 CKA65527:CKA65528 CTW65527:CTW65528 DDS65527:DDS65528 DNO65527:DNO65528 DXK65527:DXK65528 EHG65527:EHG65528 ERC65527:ERC65528 FAY65527:FAY65528 FKU65527:FKU65528 FUQ65527:FUQ65528 GEM65527:GEM65528 GOI65527:GOI65528 GYE65527:GYE65528 HIA65527:HIA65528 HRW65527:HRW65528 IBS65527:IBS65528 ILO65527:ILO65528 IVK65527:IVK65528 JFG65527:JFG65528 JPC65527:JPC65528 JYY65527:JYY65528 KIU65527:KIU65528 KSQ65527:KSQ65528 LCM65527:LCM65528 LMI65527:LMI65528 LWE65527:LWE65528 MGA65527:MGA65528 MPW65527:MPW65528 MZS65527:MZS65528 NJO65527:NJO65528 NTK65527:NTK65528 ODG65527:ODG65528 ONC65527:ONC65528 OWY65527:OWY65528 PGU65527:PGU65528 PQQ65527:PQQ65528 QAM65527:QAM65528 QKI65527:QKI65528 QUE65527:QUE65528 REA65527:REA65528 RNW65527:RNW65528 RXS65527:RXS65528 SHO65527:SHO65528 SRK65527:SRK65528 TBG65527:TBG65528 TLC65527:TLC65528 TUY65527:TUY65528 UEU65527:UEU65528 UOQ65527:UOQ65528 UYM65527:UYM65528 VII65527:VII65528 VSE65527:VSE65528 WCA65527:WCA65528 WLW65527:WLW65528 WVS65527:WVS65528 K131063:K131064 JG131063:JG131064 TC131063:TC131064 ACY131063:ACY131064 AMU131063:AMU131064 AWQ131063:AWQ131064 BGM131063:BGM131064 BQI131063:BQI131064 CAE131063:CAE131064 CKA131063:CKA131064 CTW131063:CTW131064 DDS131063:DDS131064 DNO131063:DNO131064 DXK131063:DXK131064 EHG131063:EHG131064 ERC131063:ERC131064 FAY131063:FAY131064 FKU131063:FKU131064 FUQ131063:FUQ131064 GEM131063:GEM131064 GOI131063:GOI131064 GYE131063:GYE131064 HIA131063:HIA131064 HRW131063:HRW131064 IBS131063:IBS131064 ILO131063:ILO131064 IVK131063:IVK131064 JFG131063:JFG131064 JPC131063:JPC131064 JYY131063:JYY131064 KIU131063:KIU131064 KSQ131063:KSQ131064 LCM131063:LCM131064 LMI131063:LMI131064 LWE131063:LWE131064 MGA131063:MGA131064 MPW131063:MPW131064 MZS131063:MZS131064 NJO131063:NJO131064 NTK131063:NTK131064 ODG131063:ODG131064 ONC131063:ONC131064 OWY131063:OWY131064 PGU131063:PGU131064 PQQ131063:PQQ131064 QAM131063:QAM131064 QKI131063:QKI131064 QUE131063:QUE131064 REA131063:REA131064 RNW131063:RNW131064 RXS131063:RXS131064 SHO131063:SHO131064 SRK131063:SRK131064 TBG131063:TBG131064 TLC131063:TLC131064 TUY131063:TUY131064 UEU131063:UEU131064 UOQ131063:UOQ131064 UYM131063:UYM131064 VII131063:VII131064 VSE131063:VSE131064 WCA131063:WCA131064 WLW131063:WLW131064 WVS131063:WVS131064 K196599:K196600 JG196599:JG196600 TC196599:TC196600 ACY196599:ACY196600 AMU196599:AMU196600 AWQ196599:AWQ196600 BGM196599:BGM196600 BQI196599:BQI196600 CAE196599:CAE196600 CKA196599:CKA196600 CTW196599:CTW196600 DDS196599:DDS196600 DNO196599:DNO196600 DXK196599:DXK196600 EHG196599:EHG196600 ERC196599:ERC196600 FAY196599:FAY196600 FKU196599:FKU196600 FUQ196599:FUQ196600 GEM196599:GEM196600 GOI196599:GOI196600 GYE196599:GYE196600 HIA196599:HIA196600 HRW196599:HRW196600 IBS196599:IBS196600 ILO196599:ILO196600 IVK196599:IVK196600 JFG196599:JFG196600 JPC196599:JPC196600 JYY196599:JYY196600 KIU196599:KIU196600 KSQ196599:KSQ196600 LCM196599:LCM196600 LMI196599:LMI196600 LWE196599:LWE196600 MGA196599:MGA196600 MPW196599:MPW196600 MZS196599:MZS196600 NJO196599:NJO196600 NTK196599:NTK196600 ODG196599:ODG196600 ONC196599:ONC196600 OWY196599:OWY196600 PGU196599:PGU196600 PQQ196599:PQQ196600 QAM196599:QAM196600 QKI196599:QKI196600 QUE196599:QUE196600 REA196599:REA196600 RNW196599:RNW196600 RXS196599:RXS196600 SHO196599:SHO196600 SRK196599:SRK196600 TBG196599:TBG196600 TLC196599:TLC196600 TUY196599:TUY196600 UEU196599:UEU196600 UOQ196599:UOQ196600 UYM196599:UYM196600 VII196599:VII196600 VSE196599:VSE196600 WCA196599:WCA196600 WLW196599:WLW196600 WVS196599:WVS196600 K262135:K262136 JG262135:JG262136 TC262135:TC262136 ACY262135:ACY262136 AMU262135:AMU262136 AWQ262135:AWQ262136 BGM262135:BGM262136 BQI262135:BQI262136 CAE262135:CAE262136 CKA262135:CKA262136 CTW262135:CTW262136 DDS262135:DDS262136 DNO262135:DNO262136 DXK262135:DXK262136 EHG262135:EHG262136 ERC262135:ERC262136 FAY262135:FAY262136 FKU262135:FKU262136 FUQ262135:FUQ262136 GEM262135:GEM262136 GOI262135:GOI262136 GYE262135:GYE262136 HIA262135:HIA262136 HRW262135:HRW262136 IBS262135:IBS262136 ILO262135:ILO262136 IVK262135:IVK262136 JFG262135:JFG262136 JPC262135:JPC262136 JYY262135:JYY262136 KIU262135:KIU262136 KSQ262135:KSQ262136 LCM262135:LCM262136 LMI262135:LMI262136 LWE262135:LWE262136 MGA262135:MGA262136 MPW262135:MPW262136 MZS262135:MZS262136 NJO262135:NJO262136 NTK262135:NTK262136 ODG262135:ODG262136 ONC262135:ONC262136 OWY262135:OWY262136 PGU262135:PGU262136 PQQ262135:PQQ262136 QAM262135:QAM262136 QKI262135:QKI262136 QUE262135:QUE262136 REA262135:REA262136 RNW262135:RNW262136 RXS262135:RXS262136 SHO262135:SHO262136 SRK262135:SRK262136 TBG262135:TBG262136 TLC262135:TLC262136 TUY262135:TUY262136 UEU262135:UEU262136 UOQ262135:UOQ262136 UYM262135:UYM262136 VII262135:VII262136 VSE262135:VSE262136 WCA262135:WCA262136 WLW262135:WLW262136 WVS262135:WVS262136 K327671:K327672 JG327671:JG327672 TC327671:TC327672 ACY327671:ACY327672 AMU327671:AMU327672 AWQ327671:AWQ327672 BGM327671:BGM327672 BQI327671:BQI327672 CAE327671:CAE327672 CKA327671:CKA327672 CTW327671:CTW327672 DDS327671:DDS327672 DNO327671:DNO327672 DXK327671:DXK327672 EHG327671:EHG327672 ERC327671:ERC327672 FAY327671:FAY327672 FKU327671:FKU327672 FUQ327671:FUQ327672 GEM327671:GEM327672 GOI327671:GOI327672 GYE327671:GYE327672 HIA327671:HIA327672 HRW327671:HRW327672 IBS327671:IBS327672 ILO327671:ILO327672 IVK327671:IVK327672 JFG327671:JFG327672 JPC327671:JPC327672 JYY327671:JYY327672 KIU327671:KIU327672 KSQ327671:KSQ327672 LCM327671:LCM327672 LMI327671:LMI327672 LWE327671:LWE327672 MGA327671:MGA327672 MPW327671:MPW327672 MZS327671:MZS327672 NJO327671:NJO327672 NTK327671:NTK327672 ODG327671:ODG327672 ONC327671:ONC327672 OWY327671:OWY327672 PGU327671:PGU327672 PQQ327671:PQQ327672 QAM327671:QAM327672 QKI327671:QKI327672 QUE327671:QUE327672 REA327671:REA327672 RNW327671:RNW327672 RXS327671:RXS327672 SHO327671:SHO327672 SRK327671:SRK327672 TBG327671:TBG327672 TLC327671:TLC327672 TUY327671:TUY327672 UEU327671:UEU327672 UOQ327671:UOQ327672 UYM327671:UYM327672 VII327671:VII327672 VSE327671:VSE327672 WCA327671:WCA327672 WLW327671:WLW327672 WVS327671:WVS327672 K393207:K393208 JG393207:JG393208 TC393207:TC393208 ACY393207:ACY393208 AMU393207:AMU393208 AWQ393207:AWQ393208 BGM393207:BGM393208 BQI393207:BQI393208 CAE393207:CAE393208 CKA393207:CKA393208 CTW393207:CTW393208 DDS393207:DDS393208 DNO393207:DNO393208 DXK393207:DXK393208 EHG393207:EHG393208 ERC393207:ERC393208 FAY393207:FAY393208 FKU393207:FKU393208 FUQ393207:FUQ393208 GEM393207:GEM393208 GOI393207:GOI393208 GYE393207:GYE393208 HIA393207:HIA393208 HRW393207:HRW393208 IBS393207:IBS393208 ILO393207:ILO393208 IVK393207:IVK393208 JFG393207:JFG393208 JPC393207:JPC393208 JYY393207:JYY393208 KIU393207:KIU393208 KSQ393207:KSQ393208 LCM393207:LCM393208 LMI393207:LMI393208 LWE393207:LWE393208 MGA393207:MGA393208 MPW393207:MPW393208 MZS393207:MZS393208 NJO393207:NJO393208 NTK393207:NTK393208 ODG393207:ODG393208 ONC393207:ONC393208 OWY393207:OWY393208 PGU393207:PGU393208 PQQ393207:PQQ393208 QAM393207:QAM393208 QKI393207:QKI393208 QUE393207:QUE393208 REA393207:REA393208 RNW393207:RNW393208 RXS393207:RXS393208 SHO393207:SHO393208 SRK393207:SRK393208 TBG393207:TBG393208 TLC393207:TLC393208 TUY393207:TUY393208 UEU393207:UEU393208 UOQ393207:UOQ393208 UYM393207:UYM393208 VII393207:VII393208 VSE393207:VSE393208 WCA393207:WCA393208 WLW393207:WLW393208 WVS393207:WVS393208 K458743:K458744 JG458743:JG458744 TC458743:TC458744 ACY458743:ACY458744 AMU458743:AMU458744 AWQ458743:AWQ458744 BGM458743:BGM458744 BQI458743:BQI458744 CAE458743:CAE458744 CKA458743:CKA458744 CTW458743:CTW458744 DDS458743:DDS458744 DNO458743:DNO458744 DXK458743:DXK458744 EHG458743:EHG458744 ERC458743:ERC458744 FAY458743:FAY458744 FKU458743:FKU458744 FUQ458743:FUQ458744 GEM458743:GEM458744 GOI458743:GOI458744 GYE458743:GYE458744 HIA458743:HIA458744 HRW458743:HRW458744 IBS458743:IBS458744 ILO458743:ILO458744 IVK458743:IVK458744 JFG458743:JFG458744 JPC458743:JPC458744 JYY458743:JYY458744 KIU458743:KIU458744 KSQ458743:KSQ458744 LCM458743:LCM458744 LMI458743:LMI458744 LWE458743:LWE458744 MGA458743:MGA458744 MPW458743:MPW458744 MZS458743:MZS458744 NJO458743:NJO458744 NTK458743:NTK458744 ODG458743:ODG458744 ONC458743:ONC458744 OWY458743:OWY458744 PGU458743:PGU458744 PQQ458743:PQQ458744 QAM458743:QAM458744 QKI458743:QKI458744 QUE458743:QUE458744 REA458743:REA458744 RNW458743:RNW458744 RXS458743:RXS458744 SHO458743:SHO458744 SRK458743:SRK458744 TBG458743:TBG458744 TLC458743:TLC458744 TUY458743:TUY458744 UEU458743:UEU458744 UOQ458743:UOQ458744 UYM458743:UYM458744 VII458743:VII458744 VSE458743:VSE458744 WCA458743:WCA458744 WLW458743:WLW458744 WVS458743:WVS458744 K524279:K524280 JG524279:JG524280 TC524279:TC524280 ACY524279:ACY524280 AMU524279:AMU524280 AWQ524279:AWQ524280 BGM524279:BGM524280 BQI524279:BQI524280 CAE524279:CAE524280 CKA524279:CKA524280 CTW524279:CTW524280 DDS524279:DDS524280 DNO524279:DNO524280 DXK524279:DXK524280 EHG524279:EHG524280 ERC524279:ERC524280 FAY524279:FAY524280 FKU524279:FKU524280 FUQ524279:FUQ524280 GEM524279:GEM524280 GOI524279:GOI524280 GYE524279:GYE524280 HIA524279:HIA524280 HRW524279:HRW524280 IBS524279:IBS524280 ILO524279:ILO524280 IVK524279:IVK524280 JFG524279:JFG524280 JPC524279:JPC524280 JYY524279:JYY524280 KIU524279:KIU524280 KSQ524279:KSQ524280 LCM524279:LCM524280 LMI524279:LMI524280 LWE524279:LWE524280 MGA524279:MGA524280 MPW524279:MPW524280 MZS524279:MZS524280 NJO524279:NJO524280 NTK524279:NTK524280 ODG524279:ODG524280 ONC524279:ONC524280 OWY524279:OWY524280 PGU524279:PGU524280 PQQ524279:PQQ524280 QAM524279:QAM524280 QKI524279:QKI524280 QUE524279:QUE524280 REA524279:REA524280 RNW524279:RNW524280 RXS524279:RXS524280 SHO524279:SHO524280 SRK524279:SRK524280 TBG524279:TBG524280 TLC524279:TLC524280 TUY524279:TUY524280 UEU524279:UEU524280 UOQ524279:UOQ524280 UYM524279:UYM524280 VII524279:VII524280 VSE524279:VSE524280 WCA524279:WCA524280 WLW524279:WLW524280 WVS524279:WVS524280 K589815:K589816 JG589815:JG589816 TC589815:TC589816 ACY589815:ACY589816 AMU589815:AMU589816 AWQ589815:AWQ589816 BGM589815:BGM589816 BQI589815:BQI589816 CAE589815:CAE589816 CKA589815:CKA589816 CTW589815:CTW589816 DDS589815:DDS589816 DNO589815:DNO589816 DXK589815:DXK589816 EHG589815:EHG589816 ERC589815:ERC589816 FAY589815:FAY589816 FKU589815:FKU589816 FUQ589815:FUQ589816 GEM589815:GEM589816 GOI589815:GOI589816 GYE589815:GYE589816 HIA589815:HIA589816 HRW589815:HRW589816 IBS589815:IBS589816 ILO589815:ILO589816 IVK589815:IVK589816 JFG589815:JFG589816 JPC589815:JPC589816 JYY589815:JYY589816 KIU589815:KIU589816 KSQ589815:KSQ589816 LCM589815:LCM589816 LMI589815:LMI589816 LWE589815:LWE589816 MGA589815:MGA589816 MPW589815:MPW589816 MZS589815:MZS589816 NJO589815:NJO589816 NTK589815:NTK589816 ODG589815:ODG589816 ONC589815:ONC589816 OWY589815:OWY589816 PGU589815:PGU589816 PQQ589815:PQQ589816 QAM589815:QAM589816 QKI589815:QKI589816 QUE589815:QUE589816 REA589815:REA589816 RNW589815:RNW589816 RXS589815:RXS589816 SHO589815:SHO589816 SRK589815:SRK589816 TBG589815:TBG589816 TLC589815:TLC589816 TUY589815:TUY589816 UEU589815:UEU589816 UOQ589815:UOQ589816 UYM589815:UYM589816 VII589815:VII589816 VSE589815:VSE589816 WCA589815:WCA589816 WLW589815:WLW589816 WVS589815:WVS589816 K655351:K655352 JG655351:JG655352 TC655351:TC655352 ACY655351:ACY655352 AMU655351:AMU655352 AWQ655351:AWQ655352 BGM655351:BGM655352 BQI655351:BQI655352 CAE655351:CAE655352 CKA655351:CKA655352 CTW655351:CTW655352 DDS655351:DDS655352 DNO655351:DNO655352 DXK655351:DXK655352 EHG655351:EHG655352 ERC655351:ERC655352 FAY655351:FAY655352 FKU655351:FKU655352 FUQ655351:FUQ655352 GEM655351:GEM655352 GOI655351:GOI655352 GYE655351:GYE655352 HIA655351:HIA655352 HRW655351:HRW655352 IBS655351:IBS655352 ILO655351:ILO655352 IVK655351:IVK655352 JFG655351:JFG655352 JPC655351:JPC655352 JYY655351:JYY655352 KIU655351:KIU655352 KSQ655351:KSQ655352 LCM655351:LCM655352 LMI655351:LMI655352 LWE655351:LWE655352 MGA655351:MGA655352 MPW655351:MPW655352 MZS655351:MZS655352 NJO655351:NJO655352 NTK655351:NTK655352 ODG655351:ODG655352 ONC655351:ONC655352 OWY655351:OWY655352 PGU655351:PGU655352 PQQ655351:PQQ655352 QAM655351:QAM655352 QKI655351:QKI655352 QUE655351:QUE655352 REA655351:REA655352 RNW655351:RNW655352 RXS655351:RXS655352 SHO655351:SHO655352 SRK655351:SRK655352 TBG655351:TBG655352 TLC655351:TLC655352 TUY655351:TUY655352 UEU655351:UEU655352 UOQ655351:UOQ655352 UYM655351:UYM655352 VII655351:VII655352 VSE655351:VSE655352 WCA655351:WCA655352 WLW655351:WLW655352 WVS655351:WVS655352 K720887:K720888 JG720887:JG720888 TC720887:TC720888 ACY720887:ACY720888 AMU720887:AMU720888 AWQ720887:AWQ720888 BGM720887:BGM720888 BQI720887:BQI720888 CAE720887:CAE720888 CKA720887:CKA720888 CTW720887:CTW720888 DDS720887:DDS720888 DNO720887:DNO720888 DXK720887:DXK720888 EHG720887:EHG720888 ERC720887:ERC720888 FAY720887:FAY720888 FKU720887:FKU720888 FUQ720887:FUQ720888 GEM720887:GEM720888 GOI720887:GOI720888 GYE720887:GYE720888 HIA720887:HIA720888 HRW720887:HRW720888 IBS720887:IBS720888 ILO720887:ILO720888 IVK720887:IVK720888 JFG720887:JFG720888 JPC720887:JPC720888 JYY720887:JYY720888 KIU720887:KIU720888 KSQ720887:KSQ720888 LCM720887:LCM720888 LMI720887:LMI720888 LWE720887:LWE720888 MGA720887:MGA720888 MPW720887:MPW720888 MZS720887:MZS720888 NJO720887:NJO720888 NTK720887:NTK720888 ODG720887:ODG720888 ONC720887:ONC720888 OWY720887:OWY720888 PGU720887:PGU720888 PQQ720887:PQQ720888 QAM720887:QAM720888 QKI720887:QKI720888 QUE720887:QUE720888 REA720887:REA720888 RNW720887:RNW720888 RXS720887:RXS720888 SHO720887:SHO720888 SRK720887:SRK720888 TBG720887:TBG720888 TLC720887:TLC720888 TUY720887:TUY720888 UEU720887:UEU720888 UOQ720887:UOQ720888 UYM720887:UYM720888 VII720887:VII720888 VSE720887:VSE720888 WCA720887:WCA720888 WLW720887:WLW720888 WVS720887:WVS720888 K786423:K786424 JG786423:JG786424 TC786423:TC786424 ACY786423:ACY786424 AMU786423:AMU786424 AWQ786423:AWQ786424 BGM786423:BGM786424 BQI786423:BQI786424 CAE786423:CAE786424 CKA786423:CKA786424 CTW786423:CTW786424 DDS786423:DDS786424 DNO786423:DNO786424 DXK786423:DXK786424 EHG786423:EHG786424 ERC786423:ERC786424 FAY786423:FAY786424 FKU786423:FKU786424 FUQ786423:FUQ786424 GEM786423:GEM786424 GOI786423:GOI786424 GYE786423:GYE786424 HIA786423:HIA786424 HRW786423:HRW786424 IBS786423:IBS786424 ILO786423:ILO786424 IVK786423:IVK786424 JFG786423:JFG786424 JPC786423:JPC786424 JYY786423:JYY786424 KIU786423:KIU786424 KSQ786423:KSQ786424 LCM786423:LCM786424 LMI786423:LMI786424 LWE786423:LWE786424 MGA786423:MGA786424 MPW786423:MPW786424 MZS786423:MZS786424 NJO786423:NJO786424 NTK786423:NTK786424 ODG786423:ODG786424 ONC786423:ONC786424 OWY786423:OWY786424 PGU786423:PGU786424 PQQ786423:PQQ786424 QAM786423:QAM786424 QKI786423:QKI786424 QUE786423:QUE786424 REA786423:REA786424 RNW786423:RNW786424 RXS786423:RXS786424 SHO786423:SHO786424 SRK786423:SRK786424 TBG786423:TBG786424 TLC786423:TLC786424 TUY786423:TUY786424 UEU786423:UEU786424 UOQ786423:UOQ786424 UYM786423:UYM786424 VII786423:VII786424 VSE786423:VSE786424 WCA786423:WCA786424 WLW786423:WLW786424 WVS786423:WVS786424 K851959:K851960 JG851959:JG851960 TC851959:TC851960 ACY851959:ACY851960 AMU851959:AMU851960 AWQ851959:AWQ851960 BGM851959:BGM851960 BQI851959:BQI851960 CAE851959:CAE851960 CKA851959:CKA851960 CTW851959:CTW851960 DDS851959:DDS851960 DNO851959:DNO851960 DXK851959:DXK851960 EHG851959:EHG851960 ERC851959:ERC851960 FAY851959:FAY851960 FKU851959:FKU851960 FUQ851959:FUQ851960 GEM851959:GEM851960 GOI851959:GOI851960 GYE851959:GYE851960 HIA851959:HIA851960 HRW851959:HRW851960 IBS851959:IBS851960 ILO851959:ILO851960 IVK851959:IVK851960 JFG851959:JFG851960 JPC851959:JPC851960 JYY851959:JYY851960 KIU851959:KIU851960 KSQ851959:KSQ851960 LCM851959:LCM851960 LMI851959:LMI851960 LWE851959:LWE851960 MGA851959:MGA851960 MPW851959:MPW851960 MZS851959:MZS851960 NJO851959:NJO851960 NTK851959:NTK851960 ODG851959:ODG851960 ONC851959:ONC851960 OWY851959:OWY851960 PGU851959:PGU851960 PQQ851959:PQQ851960 QAM851959:QAM851960 QKI851959:QKI851960 QUE851959:QUE851960 REA851959:REA851960 RNW851959:RNW851960 RXS851959:RXS851960 SHO851959:SHO851960 SRK851959:SRK851960 TBG851959:TBG851960 TLC851959:TLC851960 TUY851959:TUY851960 UEU851959:UEU851960 UOQ851959:UOQ851960 UYM851959:UYM851960 VII851959:VII851960 VSE851959:VSE851960 WCA851959:WCA851960 WLW851959:WLW851960 WVS851959:WVS851960 K917495:K917496 JG917495:JG917496 TC917495:TC917496 ACY917495:ACY917496 AMU917495:AMU917496 AWQ917495:AWQ917496 BGM917495:BGM917496 BQI917495:BQI917496 CAE917495:CAE917496 CKA917495:CKA917496 CTW917495:CTW917496 DDS917495:DDS917496 DNO917495:DNO917496 DXK917495:DXK917496 EHG917495:EHG917496 ERC917495:ERC917496 FAY917495:FAY917496 FKU917495:FKU917496 FUQ917495:FUQ917496 GEM917495:GEM917496 GOI917495:GOI917496 GYE917495:GYE917496 HIA917495:HIA917496 HRW917495:HRW917496 IBS917495:IBS917496 ILO917495:ILO917496 IVK917495:IVK917496 JFG917495:JFG917496 JPC917495:JPC917496 JYY917495:JYY917496 KIU917495:KIU917496 KSQ917495:KSQ917496 LCM917495:LCM917496 LMI917495:LMI917496 LWE917495:LWE917496 MGA917495:MGA917496 MPW917495:MPW917496 MZS917495:MZS917496 NJO917495:NJO917496 NTK917495:NTK917496 ODG917495:ODG917496 ONC917495:ONC917496 OWY917495:OWY917496 PGU917495:PGU917496 PQQ917495:PQQ917496 QAM917495:QAM917496 QKI917495:QKI917496 QUE917495:QUE917496 REA917495:REA917496 RNW917495:RNW917496 RXS917495:RXS917496 SHO917495:SHO917496 SRK917495:SRK917496 TBG917495:TBG917496 TLC917495:TLC917496 TUY917495:TUY917496 UEU917495:UEU917496 UOQ917495:UOQ917496 UYM917495:UYM917496 VII917495:VII917496 VSE917495:VSE917496 WCA917495:WCA917496 WLW917495:WLW917496 WVS917495:WVS917496 K983031:K983032 JG983031:JG983032 TC983031:TC983032 ACY983031:ACY983032 AMU983031:AMU983032 AWQ983031:AWQ983032 BGM983031:BGM983032 BQI983031:BQI983032 CAE983031:CAE983032 CKA983031:CKA983032 CTW983031:CTW983032 DDS983031:DDS983032 DNO983031:DNO983032 DXK983031:DXK983032 EHG983031:EHG983032 ERC983031:ERC983032 FAY983031:FAY983032 FKU983031:FKU983032 FUQ983031:FUQ983032 GEM983031:GEM983032 GOI983031:GOI983032 GYE983031:GYE983032 HIA983031:HIA983032 HRW983031:HRW983032 IBS983031:IBS983032 ILO983031:ILO983032 IVK983031:IVK983032 JFG983031:JFG983032 JPC983031:JPC983032 JYY983031:JYY983032 KIU983031:KIU983032 KSQ983031:KSQ983032 LCM983031:LCM983032 LMI983031:LMI983032 LWE983031:LWE983032 MGA983031:MGA983032 MPW983031:MPW983032 MZS983031:MZS983032 NJO983031:NJO983032 NTK983031:NTK983032 ODG983031:ODG983032 ONC983031:ONC983032 OWY983031:OWY983032 PGU983031:PGU983032 PQQ983031:PQQ983032 QAM983031:QAM983032 QKI983031:QKI983032 QUE983031:QUE983032 REA983031:REA983032 RNW983031:RNW983032 RXS983031:RXS983032 SHO983031:SHO983032 SRK983031:SRK983032 TBG983031:TBG983032 TLC983031:TLC983032 TUY983031:TUY983032 UEU983031:UEU983032 UOQ983031:UOQ983032 UYM983031:UYM983032 VII983031:VII983032 VSE983031:VSE983032 WCA983031:WCA983032 WLW983031:WLW983032 WVS983031:WVS983032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2:K65541 JG65532:JG65541 TC65532:TC65541 ACY65532:ACY65541 AMU65532:AMU65541 AWQ65532:AWQ65541 BGM65532:BGM65541 BQI65532:BQI65541 CAE65532:CAE65541 CKA65532:CKA65541 CTW65532:CTW65541 DDS65532:DDS65541 DNO65532:DNO65541 DXK65532:DXK65541 EHG65532:EHG65541 ERC65532:ERC65541 FAY65532:FAY65541 FKU65532:FKU65541 FUQ65532:FUQ65541 GEM65532:GEM65541 GOI65532:GOI65541 GYE65532:GYE65541 HIA65532:HIA65541 HRW65532:HRW65541 IBS65532:IBS65541 ILO65532:ILO65541 IVK65532:IVK65541 JFG65532:JFG65541 JPC65532:JPC65541 JYY65532:JYY65541 KIU65532:KIU65541 KSQ65532:KSQ65541 LCM65532:LCM65541 LMI65532:LMI65541 LWE65532:LWE65541 MGA65532:MGA65541 MPW65532:MPW65541 MZS65532:MZS65541 NJO65532:NJO65541 NTK65532:NTK65541 ODG65532:ODG65541 ONC65532:ONC65541 OWY65532:OWY65541 PGU65532:PGU65541 PQQ65532:PQQ65541 QAM65532:QAM65541 QKI65532:QKI65541 QUE65532:QUE65541 REA65532:REA65541 RNW65532:RNW65541 RXS65532:RXS65541 SHO65532:SHO65541 SRK65532:SRK65541 TBG65532:TBG65541 TLC65532:TLC65541 TUY65532:TUY65541 UEU65532:UEU65541 UOQ65532:UOQ65541 UYM65532:UYM65541 VII65532:VII65541 VSE65532:VSE65541 WCA65532:WCA65541 WLW65532:WLW65541 WVS65532:WVS65541 K131068:K131077 JG131068:JG131077 TC131068:TC131077 ACY131068:ACY131077 AMU131068:AMU131077 AWQ131068:AWQ131077 BGM131068:BGM131077 BQI131068:BQI131077 CAE131068:CAE131077 CKA131068:CKA131077 CTW131068:CTW131077 DDS131068:DDS131077 DNO131068:DNO131077 DXK131068:DXK131077 EHG131068:EHG131077 ERC131068:ERC131077 FAY131068:FAY131077 FKU131068:FKU131077 FUQ131068:FUQ131077 GEM131068:GEM131077 GOI131068:GOI131077 GYE131068:GYE131077 HIA131068:HIA131077 HRW131068:HRW131077 IBS131068:IBS131077 ILO131068:ILO131077 IVK131068:IVK131077 JFG131068:JFG131077 JPC131068:JPC131077 JYY131068:JYY131077 KIU131068:KIU131077 KSQ131068:KSQ131077 LCM131068:LCM131077 LMI131068:LMI131077 LWE131068:LWE131077 MGA131068:MGA131077 MPW131068:MPW131077 MZS131068:MZS131077 NJO131068:NJO131077 NTK131068:NTK131077 ODG131068:ODG131077 ONC131068:ONC131077 OWY131068:OWY131077 PGU131068:PGU131077 PQQ131068:PQQ131077 QAM131068:QAM131077 QKI131068:QKI131077 QUE131068:QUE131077 REA131068:REA131077 RNW131068:RNW131077 RXS131068:RXS131077 SHO131068:SHO131077 SRK131068:SRK131077 TBG131068:TBG131077 TLC131068:TLC131077 TUY131068:TUY131077 UEU131068:UEU131077 UOQ131068:UOQ131077 UYM131068:UYM131077 VII131068:VII131077 VSE131068:VSE131077 WCA131068:WCA131077 WLW131068:WLW131077 WVS131068:WVS131077 K196604:K196613 JG196604:JG196613 TC196604:TC196613 ACY196604:ACY196613 AMU196604:AMU196613 AWQ196604:AWQ196613 BGM196604:BGM196613 BQI196604:BQI196613 CAE196604:CAE196613 CKA196604:CKA196613 CTW196604:CTW196613 DDS196604:DDS196613 DNO196604:DNO196613 DXK196604:DXK196613 EHG196604:EHG196613 ERC196604:ERC196613 FAY196604:FAY196613 FKU196604:FKU196613 FUQ196604:FUQ196613 GEM196604:GEM196613 GOI196604:GOI196613 GYE196604:GYE196613 HIA196604:HIA196613 HRW196604:HRW196613 IBS196604:IBS196613 ILO196604:ILO196613 IVK196604:IVK196613 JFG196604:JFG196613 JPC196604:JPC196613 JYY196604:JYY196613 KIU196604:KIU196613 KSQ196604:KSQ196613 LCM196604:LCM196613 LMI196604:LMI196613 LWE196604:LWE196613 MGA196604:MGA196613 MPW196604:MPW196613 MZS196604:MZS196613 NJO196604:NJO196613 NTK196604:NTK196613 ODG196604:ODG196613 ONC196604:ONC196613 OWY196604:OWY196613 PGU196604:PGU196613 PQQ196604:PQQ196613 QAM196604:QAM196613 QKI196604:QKI196613 QUE196604:QUE196613 REA196604:REA196613 RNW196604:RNW196613 RXS196604:RXS196613 SHO196604:SHO196613 SRK196604:SRK196613 TBG196604:TBG196613 TLC196604:TLC196613 TUY196604:TUY196613 UEU196604:UEU196613 UOQ196604:UOQ196613 UYM196604:UYM196613 VII196604:VII196613 VSE196604:VSE196613 WCA196604:WCA196613 WLW196604:WLW196613 WVS196604:WVS196613 K262140:K262149 JG262140:JG262149 TC262140:TC262149 ACY262140:ACY262149 AMU262140:AMU262149 AWQ262140:AWQ262149 BGM262140:BGM262149 BQI262140:BQI262149 CAE262140:CAE262149 CKA262140:CKA262149 CTW262140:CTW262149 DDS262140:DDS262149 DNO262140:DNO262149 DXK262140:DXK262149 EHG262140:EHG262149 ERC262140:ERC262149 FAY262140:FAY262149 FKU262140:FKU262149 FUQ262140:FUQ262149 GEM262140:GEM262149 GOI262140:GOI262149 GYE262140:GYE262149 HIA262140:HIA262149 HRW262140:HRW262149 IBS262140:IBS262149 ILO262140:ILO262149 IVK262140:IVK262149 JFG262140:JFG262149 JPC262140:JPC262149 JYY262140:JYY262149 KIU262140:KIU262149 KSQ262140:KSQ262149 LCM262140:LCM262149 LMI262140:LMI262149 LWE262140:LWE262149 MGA262140:MGA262149 MPW262140:MPW262149 MZS262140:MZS262149 NJO262140:NJO262149 NTK262140:NTK262149 ODG262140:ODG262149 ONC262140:ONC262149 OWY262140:OWY262149 PGU262140:PGU262149 PQQ262140:PQQ262149 QAM262140:QAM262149 QKI262140:QKI262149 QUE262140:QUE262149 REA262140:REA262149 RNW262140:RNW262149 RXS262140:RXS262149 SHO262140:SHO262149 SRK262140:SRK262149 TBG262140:TBG262149 TLC262140:TLC262149 TUY262140:TUY262149 UEU262140:UEU262149 UOQ262140:UOQ262149 UYM262140:UYM262149 VII262140:VII262149 VSE262140:VSE262149 WCA262140:WCA262149 WLW262140:WLW262149 WVS262140:WVS262149 K327676:K327685 JG327676:JG327685 TC327676:TC327685 ACY327676:ACY327685 AMU327676:AMU327685 AWQ327676:AWQ327685 BGM327676:BGM327685 BQI327676:BQI327685 CAE327676:CAE327685 CKA327676:CKA327685 CTW327676:CTW327685 DDS327676:DDS327685 DNO327676:DNO327685 DXK327676:DXK327685 EHG327676:EHG327685 ERC327676:ERC327685 FAY327676:FAY327685 FKU327676:FKU327685 FUQ327676:FUQ327685 GEM327676:GEM327685 GOI327676:GOI327685 GYE327676:GYE327685 HIA327676:HIA327685 HRW327676:HRW327685 IBS327676:IBS327685 ILO327676:ILO327685 IVK327676:IVK327685 JFG327676:JFG327685 JPC327676:JPC327685 JYY327676:JYY327685 KIU327676:KIU327685 KSQ327676:KSQ327685 LCM327676:LCM327685 LMI327676:LMI327685 LWE327676:LWE327685 MGA327676:MGA327685 MPW327676:MPW327685 MZS327676:MZS327685 NJO327676:NJO327685 NTK327676:NTK327685 ODG327676:ODG327685 ONC327676:ONC327685 OWY327676:OWY327685 PGU327676:PGU327685 PQQ327676:PQQ327685 QAM327676:QAM327685 QKI327676:QKI327685 QUE327676:QUE327685 REA327676:REA327685 RNW327676:RNW327685 RXS327676:RXS327685 SHO327676:SHO327685 SRK327676:SRK327685 TBG327676:TBG327685 TLC327676:TLC327685 TUY327676:TUY327685 UEU327676:UEU327685 UOQ327676:UOQ327685 UYM327676:UYM327685 VII327676:VII327685 VSE327676:VSE327685 WCA327676:WCA327685 WLW327676:WLW327685 WVS327676:WVS327685 K393212:K393221 JG393212:JG393221 TC393212:TC393221 ACY393212:ACY393221 AMU393212:AMU393221 AWQ393212:AWQ393221 BGM393212:BGM393221 BQI393212:BQI393221 CAE393212:CAE393221 CKA393212:CKA393221 CTW393212:CTW393221 DDS393212:DDS393221 DNO393212:DNO393221 DXK393212:DXK393221 EHG393212:EHG393221 ERC393212:ERC393221 FAY393212:FAY393221 FKU393212:FKU393221 FUQ393212:FUQ393221 GEM393212:GEM393221 GOI393212:GOI393221 GYE393212:GYE393221 HIA393212:HIA393221 HRW393212:HRW393221 IBS393212:IBS393221 ILO393212:ILO393221 IVK393212:IVK393221 JFG393212:JFG393221 JPC393212:JPC393221 JYY393212:JYY393221 KIU393212:KIU393221 KSQ393212:KSQ393221 LCM393212:LCM393221 LMI393212:LMI393221 LWE393212:LWE393221 MGA393212:MGA393221 MPW393212:MPW393221 MZS393212:MZS393221 NJO393212:NJO393221 NTK393212:NTK393221 ODG393212:ODG393221 ONC393212:ONC393221 OWY393212:OWY393221 PGU393212:PGU393221 PQQ393212:PQQ393221 QAM393212:QAM393221 QKI393212:QKI393221 QUE393212:QUE393221 REA393212:REA393221 RNW393212:RNW393221 RXS393212:RXS393221 SHO393212:SHO393221 SRK393212:SRK393221 TBG393212:TBG393221 TLC393212:TLC393221 TUY393212:TUY393221 UEU393212:UEU393221 UOQ393212:UOQ393221 UYM393212:UYM393221 VII393212:VII393221 VSE393212:VSE393221 WCA393212:WCA393221 WLW393212:WLW393221 WVS393212:WVS393221 K458748:K458757 JG458748:JG458757 TC458748:TC458757 ACY458748:ACY458757 AMU458748:AMU458757 AWQ458748:AWQ458757 BGM458748:BGM458757 BQI458748:BQI458757 CAE458748:CAE458757 CKA458748:CKA458757 CTW458748:CTW458757 DDS458748:DDS458757 DNO458748:DNO458757 DXK458748:DXK458757 EHG458748:EHG458757 ERC458748:ERC458757 FAY458748:FAY458757 FKU458748:FKU458757 FUQ458748:FUQ458757 GEM458748:GEM458757 GOI458748:GOI458757 GYE458748:GYE458757 HIA458748:HIA458757 HRW458748:HRW458757 IBS458748:IBS458757 ILO458748:ILO458757 IVK458748:IVK458757 JFG458748:JFG458757 JPC458748:JPC458757 JYY458748:JYY458757 KIU458748:KIU458757 KSQ458748:KSQ458757 LCM458748:LCM458757 LMI458748:LMI458757 LWE458748:LWE458757 MGA458748:MGA458757 MPW458748:MPW458757 MZS458748:MZS458757 NJO458748:NJO458757 NTK458748:NTK458757 ODG458748:ODG458757 ONC458748:ONC458757 OWY458748:OWY458757 PGU458748:PGU458757 PQQ458748:PQQ458757 QAM458748:QAM458757 QKI458748:QKI458757 QUE458748:QUE458757 REA458748:REA458757 RNW458748:RNW458757 RXS458748:RXS458757 SHO458748:SHO458757 SRK458748:SRK458757 TBG458748:TBG458757 TLC458748:TLC458757 TUY458748:TUY458757 UEU458748:UEU458757 UOQ458748:UOQ458757 UYM458748:UYM458757 VII458748:VII458757 VSE458748:VSE458757 WCA458748:WCA458757 WLW458748:WLW458757 WVS458748:WVS458757 K524284:K524293 JG524284:JG524293 TC524284:TC524293 ACY524284:ACY524293 AMU524284:AMU524293 AWQ524284:AWQ524293 BGM524284:BGM524293 BQI524284:BQI524293 CAE524284:CAE524293 CKA524284:CKA524293 CTW524284:CTW524293 DDS524284:DDS524293 DNO524284:DNO524293 DXK524284:DXK524293 EHG524284:EHG524293 ERC524284:ERC524293 FAY524284:FAY524293 FKU524284:FKU524293 FUQ524284:FUQ524293 GEM524284:GEM524293 GOI524284:GOI524293 GYE524284:GYE524293 HIA524284:HIA524293 HRW524284:HRW524293 IBS524284:IBS524293 ILO524284:ILO524293 IVK524284:IVK524293 JFG524284:JFG524293 JPC524284:JPC524293 JYY524284:JYY524293 KIU524284:KIU524293 KSQ524284:KSQ524293 LCM524284:LCM524293 LMI524284:LMI524293 LWE524284:LWE524293 MGA524284:MGA524293 MPW524284:MPW524293 MZS524284:MZS524293 NJO524284:NJO524293 NTK524284:NTK524293 ODG524284:ODG524293 ONC524284:ONC524293 OWY524284:OWY524293 PGU524284:PGU524293 PQQ524284:PQQ524293 QAM524284:QAM524293 QKI524284:QKI524293 QUE524284:QUE524293 REA524284:REA524293 RNW524284:RNW524293 RXS524284:RXS524293 SHO524284:SHO524293 SRK524284:SRK524293 TBG524284:TBG524293 TLC524284:TLC524293 TUY524284:TUY524293 UEU524284:UEU524293 UOQ524284:UOQ524293 UYM524284:UYM524293 VII524284:VII524293 VSE524284:VSE524293 WCA524284:WCA524293 WLW524284:WLW524293 WVS524284:WVS524293 K589820:K589829 JG589820:JG589829 TC589820:TC589829 ACY589820:ACY589829 AMU589820:AMU589829 AWQ589820:AWQ589829 BGM589820:BGM589829 BQI589820:BQI589829 CAE589820:CAE589829 CKA589820:CKA589829 CTW589820:CTW589829 DDS589820:DDS589829 DNO589820:DNO589829 DXK589820:DXK589829 EHG589820:EHG589829 ERC589820:ERC589829 FAY589820:FAY589829 FKU589820:FKU589829 FUQ589820:FUQ589829 GEM589820:GEM589829 GOI589820:GOI589829 GYE589820:GYE589829 HIA589820:HIA589829 HRW589820:HRW589829 IBS589820:IBS589829 ILO589820:ILO589829 IVK589820:IVK589829 JFG589820:JFG589829 JPC589820:JPC589829 JYY589820:JYY589829 KIU589820:KIU589829 KSQ589820:KSQ589829 LCM589820:LCM589829 LMI589820:LMI589829 LWE589820:LWE589829 MGA589820:MGA589829 MPW589820:MPW589829 MZS589820:MZS589829 NJO589820:NJO589829 NTK589820:NTK589829 ODG589820:ODG589829 ONC589820:ONC589829 OWY589820:OWY589829 PGU589820:PGU589829 PQQ589820:PQQ589829 QAM589820:QAM589829 QKI589820:QKI589829 QUE589820:QUE589829 REA589820:REA589829 RNW589820:RNW589829 RXS589820:RXS589829 SHO589820:SHO589829 SRK589820:SRK589829 TBG589820:TBG589829 TLC589820:TLC589829 TUY589820:TUY589829 UEU589820:UEU589829 UOQ589820:UOQ589829 UYM589820:UYM589829 VII589820:VII589829 VSE589820:VSE589829 WCA589820:WCA589829 WLW589820:WLW589829 WVS589820:WVS589829 K655356:K655365 JG655356:JG655365 TC655356:TC655365 ACY655356:ACY655365 AMU655356:AMU655365 AWQ655356:AWQ655365 BGM655356:BGM655365 BQI655356:BQI655365 CAE655356:CAE655365 CKA655356:CKA655365 CTW655356:CTW655365 DDS655356:DDS655365 DNO655356:DNO655365 DXK655356:DXK655365 EHG655356:EHG655365 ERC655356:ERC655365 FAY655356:FAY655365 FKU655356:FKU655365 FUQ655356:FUQ655365 GEM655356:GEM655365 GOI655356:GOI655365 GYE655356:GYE655365 HIA655356:HIA655365 HRW655356:HRW655365 IBS655356:IBS655365 ILO655356:ILO655365 IVK655356:IVK655365 JFG655356:JFG655365 JPC655356:JPC655365 JYY655356:JYY655365 KIU655356:KIU655365 KSQ655356:KSQ655365 LCM655356:LCM655365 LMI655356:LMI655365 LWE655356:LWE655365 MGA655356:MGA655365 MPW655356:MPW655365 MZS655356:MZS655365 NJO655356:NJO655365 NTK655356:NTK655365 ODG655356:ODG655365 ONC655356:ONC655365 OWY655356:OWY655365 PGU655356:PGU655365 PQQ655356:PQQ655365 QAM655356:QAM655365 QKI655356:QKI655365 QUE655356:QUE655365 REA655356:REA655365 RNW655356:RNW655365 RXS655356:RXS655365 SHO655356:SHO655365 SRK655356:SRK655365 TBG655356:TBG655365 TLC655356:TLC655365 TUY655356:TUY655365 UEU655356:UEU655365 UOQ655356:UOQ655365 UYM655356:UYM655365 VII655356:VII655365 VSE655356:VSE655365 WCA655356:WCA655365 WLW655356:WLW655365 WVS655356:WVS655365 K720892:K720901 JG720892:JG720901 TC720892:TC720901 ACY720892:ACY720901 AMU720892:AMU720901 AWQ720892:AWQ720901 BGM720892:BGM720901 BQI720892:BQI720901 CAE720892:CAE720901 CKA720892:CKA720901 CTW720892:CTW720901 DDS720892:DDS720901 DNO720892:DNO720901 DXK720892:DXK720901 EHG720892:EHG720901 ERC720892:ERC720901 FAY720892:FAY720901 FKU720892:FKU720901 FUQ720892:FUQ720901 GEM720892:GEM720901 GOI720892:GOI720901 GYE720892:GYE720901 HIA720892:HIA720901 HRW720892:HRW720901 IBS720892:IBS720901 ILO720892:ILO720901 IVK720892:IVK720901 JFG720892:JFG720901 JPC720892:JPC720901 JYY720892:JYY720901 KIU720892:KIU720901 KSQ720892:KSQ720901 LCM720892:LCM720901 LMI720892:LMI720901 LWE720892:LWE720901 MGA720892:MGA720901 MPW720892:MPW720901 MZS720892:MZS720901 NJO720892:NJO720901 NTK720892:NTK720901 ODG720892:ODG720901 ONC720892:ONC720901 OWY720892:OWY720901 PGU720892:PGU720901 PQQ720892:PQQ720901 QAM720892:QAM720901 QKI720892:QKI720901 QUE720892:QUE720901 REA720892:REA720901 RNW720892:RNW720901 RXS720892:RXS720901 SHO720892:SHO720901 SRK720892:SRK720901 TBG720892:TBG720901 TLC720892:TLC720901 TUY720892:TUY720901 UEU720892:UEU720901 UOQ720892:UOQ720901 UYM720892:UYM720901 VII720892:VII720901 VSE720892:VSE720901 WCA720892:WCA720901 WLW720892:WLW720901 WVS720892:WVS720901 K786428:K786437 JG786428:JG786437 TC786428:TC786437 ACY786428:ACY786437 AMU786428:AMU786437 AWQ786428:AWQ786437 BGM786428:BGM786437 BQI786428:BQI786437 CAE786428:CAE786437 CKA786428:CKA786437 CTW786428:CTW786437 DDS786428:DDS786437 DNO786428:DNO786437 DXK786428:DXK786437 EHG786428:EHG786437 ERC786428:ERC786437 FAY786428:FAY786437 FKU786428:FKU786437 FUQ786428:FUQ786437 GEM786428:GEM786437 GOI786428:GOI786437 GYE786428:GYE786437 HIA786428:HIA786437 HRW786428:HRW786437 IBS786428:IBS786437 ILO786428:ILO786437 IVK786428:IVK786437 JFG786428:JFG786437 JPC786428:JPC786437 JYY786428:JYY786437 KIU786428:KIU786437 KSQ786428:KSQ786437 LCM786428:LCM786437 LMI786428:LMI786437 LWE786428:LWE786437 MGA786428:MGA786437 MPW786428:MPW786437 MZS786428:MZS786437 NJO786428:NJO786437 NTK786428:NTK786437 ODG786428:ODG786437 ONC786428:ONC786437 OWY786428:OWY786437 PGU786428:PGU786437 PQQ786428:PQQ786437 QAM786428:QAM786437 QKI786428:QKI786437 QUE786428:QUE786437 REA786428:REA786437 RNW786428:RNW786437 RXS786428:RXS786437 SHO786428:SHO786437 SRK786428:SRK786437 TBG786428:TBG786437 TLC786428:TLC786437 TUY786428:TUY786437 UEU786428:UEU786437 UOQ786428:UOQ786437 UYM786428:UYM786437 VII786428:VII786437 VSE786428:VSE786437 WCA786428:WCA786437 WLW786428:WLW786437 WVS786428:WVS786437 K851964:K851973 JG851964:JG851973 TC851964:TC851973 ACY851964:ACY851973 AMU851964:AMU851973 AWQ851964:AWQ851973 BGM851964:BGM851973 BQI851964:BQI851973 CAE851964:CAE851973 CKA851964:CKA851973 CTW851964:CTW851973 DDS851964:DDS851973 DNO851964:DNO851973 DXK851964:DXK851973 EHG851964:EHG851973 ERC851964:ERC851973 FAY851964:FAY851973 FKU851964:FKU851973 FUQ851964:FUQ851973 GEM851964:GEM851973 GOI851964:GOI851973 GYE851964:GYE851973 HIA851964:HIA851973 HRW851964:HRW851973 IBS851964:IBS851973 ILO851964:ILO851973 IVK851964:IVK851973 JFG851964:JFG851973 JPC851964:JPC851973 JYY851964:JYY851973 KIU851964:KIU851973 KSQ851964:KSQ851973 LCM851964:LCM851973 LMI851964:LMI851973 LWE851964:LWE851973 MGA851964:MGA851973 MPW851964:MPW851973 MZS851964:MZS851973 NJO851964:NJO851973 NTK851964:NTK851973 ODG851964:ODG851973 ONC851964:ONC851973 OWY851964:OWY851973 PGU851964:PGU851973 PQQ851964:PQQ851973 QAM851964:QAM851973 QKI851964:QKI851973 QUE851964:QUE851973 REA851964:REA851973 RNW851964:RNW851973 RXS851964:RXS851973 SHO851964:SHO851973 SRK851964:SRK851973 TBG851964:TBG851973 TLC851964:TLC851973 TUY851964:TUY851973 UEU851964:UEU851973 UOQ851964:UOQ851973 UYM851964:UYM851973 VII851964:VII851973 VSE851964:VSE851973 WCA851964:WCA851973 WLW851964:WLW851973 WVS851964:WVS851973 K917500:K917509 JG917500:JG917509 TC917500:TC917509 ACY917500:ACY917509 AMU917500:AMU917509 AWQ917500:AWQ917509 BGM917500:BGM917509 BQI917500:BQI917509 CAE917500:CAE917509 CKA917500:CKA917509 CTW917500:CTW917509 DDS917500:DDS917509 DNO917500:DNO917509 DXK917500:DXK917509 EHG917500:EHG917509 ERC917500:ERC917509 FAY917500:FAY917509 FKU917500:FKU917509 FUQ917500:FUQ917509 GEM917500:GEM917509 GOI917500:GOI917509 GYE917500:GYE917509 HIA917500:HIA917509 HRW917500:HRW917509 IBS917500:IBS917509 ILO917500:ILO917509 IVK917500:IVK917509 JFG917500:JFG917509 JPC917500:JPC917509 JYY917500:JYY917509 KIU917500:KIU917509 KSQ917500:KSQ917509 LCM917500:LCM917509 LMI917500:LMI917509 LWE917500:LWE917509 MGA917500:MGA917509 MPW917500:MPW917509 MZS917500:MZS917509 NJO917500:NJO917509 NTK917500:NTK917509 ODG917500:ODG917509 ONC917500:ONC917509 OWY917500:OWY917509 PGU917500:PGU917509 PQQ917500:PQQ917509 QAM917500:QAM917509 QKI917500:QKI917509 QUE917500:QUE917509 REA917500:REA917509 RNW917500:RNW917509 RXS917500:RXS917509 SHO917500:SHO917509 SRK917500:SRK917509 TBG917500:TBG917509 TLC917500:TLC917509 TUY917500:TUY917509 UEU917500:UEU917509 UOQ917500:UOQ917509 UYM917500:UYM917509 VII917500:VII917509 VSE917500:VSE917509 WCA917500:WCA917509 WLW917500:WLW917509 WVS917500:WVS917509 K983036:K983045 JG983036:JG983045 TC983036:TC983045 ACY983036:ACY983045 AMU983036:AMU983045 AWQ983036:AWQ983045 BGM983036:BGM983045 BQI983036:BQI983045 CAE983036:CAE983045 CKA983036:CKA983045 CTW983036:CTW983045 DDS983036:DDS983045 DNO983036:DNO983045 DXK983036:DXK983045 EHG983036:EHG983045 ERC983036:ERC983045 FAY983036:FAY983045 FKU983036:FKU983045 FUQ983036:FUQ983045 GEM983036:GEM983045 GOI983036:GOI983045 GYE983036:GYE983045 HIA983036:HIA983045 HRW983036:HRW983045 IBS983036:IBS983045 ILO983036:ILO983045 IVK983036:IVK983045 JFG983036:JFG983045 JPC983036:JPC983045 JYY983036:JYY983045 KIU983036:KIU983045 KSQ983036:KSQ983045 LCM983036:LCM983045 LMI983036:LMI983045 LWE983036:LWE983045 MGA983036:MGA983045 MPW983036:MPW983045 MZS983036:MZS983045 NJO983036:NJO983045 NTK983036:NTK983045 ODG983036:ODG983045 ONC983036:ONC983045 OWY983036:OWY983045 PGU983036:PGU983045 PQQ983036:PQQ983045 QAM983036:QAM983045 QKI983036:QKI983045 QUE983036:QUE983045 REA983036:REA983045 RNW983036:RNW983045 RXS983036:RXS983045 SHO983036:SHO983045 SRK983036:SRK983045 TBG983036:TBG983045 TLC983036:TLC983045 TUY983036:TUY983045 UEU983036:UEU983045 UOQ983036:UOQ983045 UYM983036:UYM983045 VII983036:VII983045 VSE983036:VSE983045 WCA983036:WCA983045 WLW983036:WLW983045 WVS983036:WVS983045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7:K65525 JG65517:JG65525 TC65517:TC65525 ACY65517:ACY65525 AMU65517:AMU65525 AWQ65517:AWQ65525 BGM65517:BGM65525 BQI65517:BQI65525 CAE65517:CAE65525 CKA65517:CKA65525 CTW65517:CTW65525 DDS65517:DDS65525 DNO65517:DNO65525 DXK65517:DXK65525 EHG65517:EHG65525 ERC65517:ERC65525 FAY65517:FAY65525 FKU65517:FKU65525 FUQ65517:FUQ65525 GEM65517:GEM65525 GOI65517:GOI65525 GYE65517:GYE65525 HIA65517:HIA65525 HRW65517:HRW65525 IBS65517:IBS65525 ILO65517:ILO65525 IVK65517:IVK65525 JFG65517:JFG65525 JPC65517:JPC65525 JYY65517:JYY65525 KIU65517:KIU65525 KSQ65517:KSQ65525 LCM65517:LCM65525 LMI65517:LMI65525 LWE65517:LWE65525 MGA65517:MGA65525 MPW65517:MPW65525 MZS65517:MZS65525 NJO65517:NJO65525 NTK65517:NTK65525 ODG65517:ODG65525 ONC65517:ONC65525 OWY65517:OWY65525 PGU65517:PGU65525 PQQ65517:PQQ65525 QAM65517:QAM65525 QKI65517:QKI65525 QUE65517:QUE65525 REA65517:REA65525 RNW65517:RNW65525 RXS65517:RXS65525 SHO65517:SHO65525 SRK65517:SRK65525 TBG65517:TBG65525 TLC65517:TLC65525 TUY65517:TUY65525 UEU65517:UEU65525 UOQ65517:UOQ65525 UYM65517:UYM65525 VII65517:VII65525 VSE65517:VSE65525 WCA65517:WCA65525 WLW65517:WLW65525 WVS65517:WVS65525 K131053:K131061 JG131053:JG131061 TC131053:TC131061 ACY131053:ACY131061 AMU131053:AMU131061 AWQ131053:AWQ131061 BGM131053:BGM131061 BQI131053:BQI131061 CAE131053:CAE131061 CKA131053:CKA131061 CTW131053:CTW131061 DDS131053:DDS131061 DNO131053:DNO131061 DXK131053:DXK131061 EHG131053:EHG131061 ERC131053:ERC131061 FAY131053:FAY131061 FKU131053:FKU131061 FUQ131053:FUQ131061 GEM131053:GEM131061 GOI131053:GOI131061 GYE131053:GYE131061 HIA131053:HIA131061 HRW131053:HRW131061 IBS131053:IBS131061 ILO131053:ILO131061 IVK131053:IVK131061 JFG131053:JFG131061 JPC131053:JPC131061 JYY131053:JYY131061 KIU131053:KIU131061 KSQ131053:KSQ131061 LCM131053:LCM131061 LMI131053:LMI131061 LWE131053:LWE131061 MGA131053:MGA131061 MPW131053:MPW131061 MZS131053:MZS131061 NJO131053:NJO131061 NTK131053:NTK131061 ODG131053:ODG131061 ONC131053:ONC131061 OWY131053:OWY131061 PGU131053:PGU131061 PQQ131053:PQQ131061 QAM131053:QAM131061 QKI131053:QKI131061 QUE131053:QUE131061 REA131053:REA131061 RNW131053:RNW131061 RXS131053:RXS131061 SHO131053:SHO131061 SRK131053:SRK131061 TBG131053:TBG131061 TLC131053:TLC131061 TUY131053:TUY131061 UEU131053:UEU131061 UOQ131053:UOQ131061 UYM131053:UYM131061 VII131053:VII131061 VSE131053:VSE131061 WCA131053:WCA131061 WLW131053:WLW131061 WVS131053:WVS131061 K196589:K196597 JG196589:JG196597 TC196589:TC196597 ACY196589:ACY196597 AMU196589:AMU196597 AWQ196589:AWQ196597 BGM196589:BGM196597 BQI196589:BQI196597 CAE196589:CAE196597 CKA196589:CKA196597 CTW196589:CTW196597 DDS196589:DDS196597 DNO196589:DNO196597 DXK196589:DXK196597 EHG196589:EHG196597 ERC196589:ERC196597 FAY196589:FAY196597 FKU196589:FKU196597 FUQ196589:FUQ196597 GEM196589:GEM196597 GOI196589:GOI196597 GYE196589:GYE196597 HIA196589:HIA196597 HRW196589:HRW196597 IBS196589:IBS196597 ILO196589:ILO196597 IVK196589:IVK196597 JFG196589:JFG196597 JPC196589:JPC196597 JYY196589:JYY196597 KIU196589:KIU196597 KSQ196589:KSQ196597 LCM196589:LCM196597 LMI196589:LMI196597 LWE196589:LWE196597 MGA196589:MGA196597 MPW196589:MPW196597 MZS196589:MZS196597 NJO196589:NJO196597 NTK196589:NTK196597 ODG196589:ODG196597 ONC196589:ONC196597 OWY196589:OWY196597 PGU196589:PGU196597 PQQ196589:PQQ196597 QAM196589:QAM196597 QKI196589:QKI196597 QUE196589:QUE196597 REA196589:REA196597 RNW196589:RNW196597 RXS196589:RXS196597 SHO196589:SHO196597 SRK196589:SRK196597 TBG196589:TBG196597 TLC196589:TLC196597 TUY196589:TUY196597 UEU196589:UEU196597 UOQ196589:UOQ196597 UYM196589:UYM196597 VII196589:VII196597 VSE196589:VSE196597 WCA196589:WCA196597 WLW196589:WLW196597 WVS196589:WVS196597 K262125:K262133 JG262125:JG262133 TC262125:TC262133 ACY262125:ACY262133 AMU262125:AMU262133 AWQ262125:AWQ262133 BGM262125:BGM262133 BQI262125:BQI262133 CAE262125:CAE262133 CKA262125:CKA262133 CTW262125:CTW262133 DDS262125:DDS262133 DNO262125:DNO262133 DXK262125:DXK262133 EHG262125:EHG262133 ERC262125:ERC262133 FAY262125:FAY262133 FKU262125:FKU262133 FUQ262125:FUQ262133 GEM262125:GEM262133 GOI262125:GOI262133 GYE262125:GYE262133 HIA262125:HIA262133 HRW262125:HRW262133 IBS262125:IBS262133 ILO262125:ILO262133 IVK262125:IVK262133 JFG262125:JFG262133 JPC262125:JPC262133 JYY262125:JYY262133 KIU262125:KIU262133 KSQ262125:KSQ262133 LCM262125:LCM262133 LMI262125:LMI262133 LWE262125:LWE262133 MGA262125:MGA262133 MPW262125:MPW262133 MZS262125:MZS262133 NJO262125:NJO262133 NTK262125:NTK262133 ODG262125:ODG262133 ONC262125:ONC262133 OWY262125:OWY262133 PGU262125:PGU262133 PQQ262125:PQQ262133 QAM262125:QAM262133 QKI262125:QKI262133 QUE262125:QUE262133 REA262125:REA262133 RNW262125:RNW262133 RXS262125:RXS262133 SHO262125:SHO262133 SRK262125:SRK262133 TBG262125:TBG262133 TLC262125:TLC262133 TUY262125:TUY262133 UEU262125:UEU262133 UOQ262125:UOQ262133 UYM262125:UYM262133 VII262125:VII262133 VSE262125:VSE262133 WCA262125:WCA262133 WLW262125:WLW262133 WVS262125:WVS262133 K327661:K327669 JG327661:JG327669 TC327661:TC327669 ACY327661:ACY327669 AMU327661:AMU327669 AWQ327661:AWQ327669 BGM327661:BGM327669 BQI327661:BQI327669 CAE327661:CAE327669 CKA327661:CKA327669 CTW327661:CTW327669 DDS327661:DDS327669 DNO327661:DNO327669 DXK327661:DXK327669 EHG327661:EHG327669 ERC327661:ERC327669 FAY327661:FAY327669 FKU327661:FKU327669 FUQ327661:FUQ327669 GEM327661:GEM327669 GOI327661:GOI327669 GYE327661:GYE327669 HIA327661:HIA327669 HRW327661:HRW327669 IBS327661:IBS327669 ILO327661:ILO327669 IVK327661:IVK327669 JFG327661:JFG327669 JPC327661:JPC327669 JYY327661:JYY327669 KIU327661:KIU327669 KSQ327661:KSQ327669 LCM327661:LCM327669 LMI327661:LMI327669 LWE327661:LWE327669 MGA327661:MGA327669 MPW327661:MPW327669 MZS327661:MZS327669 NJO327661:NJO327669 NTK327661:NTK327669 ODG327661:ODG327669 ONC327661:ONC327669 OWY327661:OWY327669 PGU327661:PGU327669 PQQ327661:PQQ327669 QAM327661:QAM327669 QKI327661:QKI327669 QUE327661:QUE327669 REA327661:REA327669 RNW327661:RNW327669 RXS327661:RXS327669 SHO327661:SHO327669 SRK327661:SRK327669 TBG327661:TBG327669 TLC327661:TLC327669 TUY327661:TUY327669 UEU327661:UEU327669 UOQ327661:UOQ327669 UYM327661:UYM327669 VII327661:VII327669 VSE327661:VSE327669 WCA327661:WCA327669 WLW327661:WLW327669 WVS327661:WVS327669 K393197:K393205 JG393197:JG393205 TC393197:TC393205 ACY393197:ACY393205 AMU393197:AMU393205 AWQ393197:AWQ393205 BGM393197:BGM393205 BQI393197:BQI393205 CAE393197:CAE393205 CKA393197:CKA393205 CTW393197:CTW393205 DDS393197:DDS393205 DNO393197:DNO393205 DXK393197:DXK393205 EHG393197:EHG393205 ERC393197:ERC393205 FAY393197:FAY393205 FKU393197:FKU393205 FUQ393197:FUQ393205 GEM393197:GEM393205 GOI393197:GOI393205 GYE393197:GYE393205 HIA393197:HIA393205 HRW393197:HRW393205 IBS393197:IBS393205 ILO393197:ILO393205 IVK393197:IVK393205 JFG393197:JFG393205 JPC393197:JPC393205 JYY393197:JYY393205 KIU393197:KIU393205 KSQ393197:KSQ393205 LCM393197:LCM393205 LMI393197:LMI393205 LWE393197:LWE393205 MGA393197:MGA393205 MPW393197:MPW393205 MZS393197:MZS393205 NJO393197:NJO393205 NTK393197:NTK393205 ODG393197:ODG393205 ONC393197:ONC393205 OWY393197:OWY393205 PGU393197:PGU393205 PQQ393197:PQQ393205 QAM393197:QAM393205 QKI393197:QKI393205 QUE393197:QUE393205 REA393197:REA393205 RNW393197:RNW393205 RXS393197:RXS393205 SHO393197:SHO393205 SRK393197:SRK393205 TBG393197:TBG393205 TLC393197:TLC393205 TUY393197:TUY393205 UEU393197:UEU393205 UOQ393197:UOQ393205 UYM393197:UYM393205 VII393197:VII393205 VSE393197:VSE393205 WCA393197:WCA393205 WLW393197:WLW393205 WVS393197:WVS393205 K458733:K458741 JG458733:JG458741 TC458733:TC458741 ACY458733:ACY458741 AMU458733:AMU458741 AWQ458733:AWQ458741 BGM458733:BGM458741 BQI458733:BQI458741 CAE458733:CAE458741 CKA458733:CKA458741 CTW458733:CTW458741 DDS458733:DDS458741 DNO458733:DNO458741 DXK458733:DXK458741 EHG458733:EHG458741 ERC458733:ERC458741 FAY458733:FAY458741 FKU458733:FKU458741 FUQ458733:FUQ458741 GEM458733:GEM458741 GOI458733:GOI458741 GYE458733:GYE458741 HIA458733:HIA458741 HRW458733:HRW458741 IBS458733:IBS458741 ILO458733:ILO458741 IVK458733:IVK458741 JFG458733:JFG458741 JPC458733:JPC458741 JYY458733:JYY458741 KIU458733:KIU458741 KSQ458733:KSQ458741 LCM458733:LCM458741 LMI458733:LMI458741 LWE458733:LWE458741 MGA458733:MGA458741 MPW458733:MPW458741 MZS458733:MZS458741 NJO458733:NJO458741 NTK458733:NTK458741 ODG458733:ODG458741 ONC458733:ONC458741 OWY458733:OWY458741 PGU458733:PGU458741 PQQ458733:PQQ458741 QAM458733:QAM458741 QKI458733:QKI458741 QUE458733:QUE458741 REA458733:REA458741 RNW458733:RNW458741 RXS458733:RXS458741 SHO458733:SHO458741 SRK458733:SRK458741 TBG458733:TBG458741 TLC458733:TLC458741 TUY458733:TUY458741 UEU458733:UEU458741 UOQ458733:UOQ458741 UYM458733:UYM458741 VII458733:VII458741 VSE458733:VSE458741 WCA458733:WCA458741 WLW458733:WLW458741 WVS458733:WVS458741 K524269:K524277 JG524269:JG524277 TC524269:TC524277 ACY524269:ACY524277 AMU524269:AMU524277 AWQ524269:AWQ524277 BGM524269:BGM524277 BQI524269:BQI524277 CAE524269:CAE524277 CKA524269:CKA524277 CTW524269:CTW524277 DDS524269:DDS524277 DNO524269:DNO524277 DXK524269:DXK524277 EHG524269:EHG524277 ERC524269:ERC524277 FAY524269:FAY524277 FKU524269:FKU524277 FUQ524269:FUQ524277 GEM524269:GEM524277 GOI524269:GOI524277 GYE524269:GYE524277 HIA524269:HIA524277 HRW524269:HRW524277 IBS524269:IBS524277 ILO524269:ILO524277 IVK524269:IVK524277 JFG524269:JFG524277 JPC524269:JPC524277 JYY524269:JYY524277 KIU524269:KIU524277 KSQ524269:KSQ524277 LCM524269:LCM524277 LMI524269:LMI524277 LWE524269:LWE524277 MGA524269:MGA524277 MPW524269:MPW524277 MZS524269:MZS524277 NJO524269:NJO524277 NTK524269:NTK524277 ODG524269:ODG524277 ONC524269:ONC524277 OWY524269:OWY524277 PGU524269:PGU524277 PQQ524269:PQQ524277 QAM524269:QAM524277 QKI524269:QKI524277 QUE524269:QUE524277 REA524269:REA524277 RNW524269:RNW524277 RXS524269:RXS524277 SHO524269:SHO524277 SRK524269:SRK524277 TBG524269:TBG524277 TLC524269:TLC524277 TUY524269:TUY524277 UEU524269:UEU524277 UOQ524269:UOQ524277 UYM524269:UYM524277 VII524269:VII524277 VSE524269:VSE524277 WCA524269:WCA524277 WLW524269:WLW524277 WVS524269:WVS524277 K589805:K589813 JG589805:JG589813 TC589805:TC589813 ACY589805:ACY589813 AMU589805:AMU589813 AWQ589805:AWQ589813 BGM589805:BGM589813 BQI589805:BQI589813 CAE589805:CAE589813 CKA589805:CKA589813 CTW589805:CTW589813 DDS589805:DDS589813 DNO589805:DNO589813 DXK589805:DXK589813 EHG589805:EHG589813 ERC589805:ERC589813 FAY589805:FAY589813 FKU589805:FKU589813 FUQ589805:FUQ589813 GEM589805:GEM589813 GOI589805:GOI589813 GYE589805:GYE589813 HIA589805:HIA589813 HRW589805:HRW589813 IBS589805:IBS589813 ILO589805:ILO589813 IVK589805:IVK589813 JFG589805:JFG589813 JPC589805:JPC589813 JYY589805:JYY589813 KIU589805:KIU589813 KSQ589805:KSQ589813 LCM589805:LCM589813 LMI589805:LMI589813 LWE589805:LWE589813 MGA589805:MGA589813 MPW589805:MPW589813 MZS589805:MZS589813 NJO589805:NJO589813 NTK589805:NTK589813 ODG589805:ODG589813 ONC589805:ONC589813 OWY589805:OWY589813 PGU589805:PGU589813 PQQ589805:PQQ589813 QAM589805:QAM589813 QKI589805:QKI589813 QUE589805:QUE589813 REA589805:REA589813 RNW589805:RNW589813 RXS589805:RXS589813 SHO589805:SHO589813 SRK589805:SRK589813 TBG589805:TBG589813 TLC589805:TLC589813 TUY589805:TUY589813 UEU589805:UEU589813 UOQ589805:UOQ589813 UYM589805:UYM589813 VII589805:VII589813 VSE589805:VSE589813 WCA589805:WCA589813 WLW589805:WLW589813 WVS589805:WVS589813 K655341:K655349 JG655341:JG655349 TC655341:TC655349 ACY655341:ACY655349 AMU655341:AMU655349 AWQ655341:AWQ655349 BGM655341:BGM655349 BQI655341:BQI655349 CAE655341:CAE655349 CKA655341:CKA655349 CTW655341:CTW655349 DDS655341:DDS655349 DNO655341:DNO655349 DXK655341:DXK655349 EHG655341:EHG655349 ERC655341:ERC655349 FAY655341:FAY655349 FKU655341:FKU655349 FUQ655341:FUQ655349 GEM655341:GEM655349 GOI655341:GOI655349 GYE655341:GYE655349 HIA655341:HIA655349 HRW655341:HRW655349 IBS655341:IBS655349 ILO655341:ILO655349 IVK655341:IVK655349 JFG655341:JFG655349 JPC655341:JPC655349 JYY655341:JYY655349 KIU655341:KIU655349 KSQ655341:KSQ655349 LCM655341:LCM655349 LMI655341:LMI655349 LWE655341:LWE655349 MGA655341:MGA655349 MPW655341:MPW655349 MZS655341:MZS655349 NJO655341:NJO655349 NTK655341:NTK655349 ODG655341:ODG655349 ONC655341:ONC655349 OWY655341:OWY655349 PGU655341:PGU655349 PQQ655341:PQQ655349 QAM655341:QAM655349 QKI655341:QKI655349 QUE655341:QUE655349 REA655341:REA655349 RNW655341:RNW655349 RXS655341:RXS655349 SHO655341:SHO655349 SRK655341:SRK655349 TBG655341:TBG655349 TLC655341:TLC655349 TUY655341:TUY655349 UEU655341:UEU655349 UOQ655341:UOQ655349 UYM655341:UYM655349 VII655341:VII655349 VSE655341:VSE655349 WCA655341:WCA655349 WLW655341:WLW655349 WVS655341:WVS655349 K720877:K720885 JG720877:JG720885 TC720877:TC720885 ACY720877:ACY720885 AMU720877:AMU720885 AWQ720877:AWQ720885 BGM720877:BGM720885 BQI720877:BQI720885 CAE720877:CAE720885 CKA720877:CKA720885 CTW720877:CTW720885 DDS720877:DDS720885 DNO720877:DNO720885 DXK720877:DXK720885 EHG720877:EHG720885 ERC720877:ERC720885 FAY720877:FAY720885 FKU720877:FKU720885 FUQ720877:FUQ720885 GEM720877:GEM720885 GOI720877:GOI720885 GYE720877:GYE720885 HIA720877:HIA720885 HRW720877:HRW720885 IBS720877:IBS720885 ILO720877:ILO720885 IVK720877:IVK720885 JFG720877:JFG720885 JPC720877:JPC720885 JYY720877:JYY720885 KIU720877:KIU720885 KSQ720877:KSQ720885 LCM720877:LCM720885 LMI720877:LMI720885 LWE720877:LWE720885 MGA720877:MGA720885 MPW720877:MPW720885 MZS720877:MZS720885 NJO720877:NJO720885 NTK720877:NTK720885 ODG720877:ODG720885 ONC720877:ONC720885 OWY720877:OWY720885 PGU720877:PGU720885 PQQ720877:PQQ720885 QAM720877:QAM720885 QKI720877:QKI720885 QUE720877:QUE720885 REA720877:REA720885 RNW720877:RNW720885 RXS720877:RXS720885 SHO720877:SHO720885 SRK720877:SRK720885 TBG720877:TBG720885 TLC720877:TLC720885 TUY720877:TUY720885 UEU720877:UEU720885 UOQ720877:UOQ720885 UYM720877:UYM720885 VII720877:VII720885 VSE720877:VSE720885 WCA720877:WCA720885 WLW720877:WLW720885 WVS720877:WVS720885 K786413:K786421 JG786413:JG786421 TC786413:TC786421 ACY786413:ACY786421 AMU786413:AMU786421 AWQ786413:AWQ786421 BGM786413:BGM786421 BQI786413:BQI786421 CAE786413:CAE786421 CKA786413:CKA786421 CTW786413:CTW786421 DDS786413:DDS786421 DNO786413:DNO786421 DXK786413:DXK786421 EHG786413:EHG786421 ERC786413:ERC786421 FAY786413:FAY786421 FKU786413:FKU786421 FUQ786413:FUQ786421 GEM786413:GEM786421 GOI786413:GOI786421 GYE786413:GYE786421 HIA786413:HIA786421 HRW786413:HRW786421 IBS786413:IBS786421 ILO786413:ILO786421 IVK786413:IVK786421 JFG786413:JFG786421 JPC786413:JPC786421 JYY786413:JYY786421 KIU786413:KIU786421 KSQ786413:KSQ786421 LCM786413:LCM786421 LMI786413:LMI786421 LWE786413:LWE786421 MGA786413:MGA786421 MPW786413:MPW786421 MZS786413:MZS786421 NJO786413:NJO786421 NTK786413:NTK786421 ODG786413:ODG786421 ONC786413:ONC786421 OWY786413:OWY786421 PGU786413:PGU786421 PQQ786413:PQQ786421 QAM786413:QAM786421 QKI786413:QKI786421 QUE786413:QUE786421 REA786413:REA786421 RNW786413:RNW786421 RXS786413:RXS786421 SHO786413:SHO786421 SRK786413:SRK786421 TBG786413:TBG786421 TLC786413:TLC786421 TUY786413:TUY786421 UEU786413:UEU786421 UOQ786413:UOQ786421 UYM786413:UYM786421 VII786413:VII786421 VSE786413:VSE786421 WCA786413:WCA786421 WLW786413:WLW786421 WVS786413:WVS786421 K851949:K851957 JG851949:JG851957 TC851949:TC851957 ACY851949:ACY851957 AMU851949:AMU851957 AWQ851949:AWQ851957 BGM851949:BGM851957 BQI851949:BQI851957 CAE851949:CAE851957 CKA851949:CKA851957 CTW851949:CTW851957 DDS851949:DDS851957 DNO851949:DNO851957 DXK851949:DXK851957 EHG851949:EHG851957 ERC851949:ERC851957 FAY851949:FAY851957 FKU851949:FKU851957 FUQ851949:FUQ851957 GEM851949:GEM851957 GOI851949:GOI851957 GYE851949:GYE851957 HIA851949:HIA851957 HRW851949:HRW851957 IBS851949:IBS851957 ILO851949:ILO851957 IVK851949:IVK851957 JFG851949:JFG851957 JPC851949:JPC851957 JYY851949:JYY851957 KIU851949:KIU851957 KSQ851949:KSQ851957 LCM851949:LCM851957 LMI851949:LMI851957 LWE851949:LWE851957 MGA851949:MGA851957 MPW851949:MPW851957 MZS851949:MZS851957 NJO851949:NJO851957 NTK851949:NTK851957 ODG851949:ODG851957 ONC851949:ONC851957 OWY851949:OWY851957 PGU851949:PGU851957 PQQ851949:PQQ851957 QAM851949:QAM851957 QKI851949:QKI851957 QUE851949:QUE851957 REA851949:REA851957 RNW851949:RNW851957 RXS851949:RXS851957 SHO851949:SHO851957 SRK851949:SRK851957 TBG851949:TBG851957 TLC851949:TLC851957 TUY851949:TUY851957 UEU851949:UEU851957 UOQ851949:UOQ851957 UYM851949:UYM851957 VII851949:VII851957 VSE851949:VSE851957 WCA851949:WCA851957 WLW851949:WLW851957 WVS851949:WVS851957 K917485:K917493 JG917485:JG917493 TC917485:TC917493 ACY917485:ACY917493 AMU917485:AMU917493 AWQ917485:AWQ917493 BGM917485:BGM917493 BQI917485:BQI917493 CAE917485:CAE917493 CKA917485:CKA917493 CTW917485:CTW917493 DDS917485:DDS917493 DNO917485:DNO917493 DXK917485:DXK917493 EHG917485:EHG917493 ERC917485:ERC917493 FAY917485:FAY917493 FKU917485:FKU917493 FUQ917485:FUQ917493 GEM917485:GEM917493 GOI917485:GOI917493 GYE917485:GYE917493 HIA917485:HIA917493 HRW917485:HRW917493 IBS917485:IBS917493 ILO917485:ILO917493 IVK917485:IVK917493 JFG917485:JFG917493 JPC917485:JPC917493 JYY917485:JYY917493 KIU917485:KIU917493 KSQ917485:KSQ917493 LCM917485:LCM917493 LMI917485:LMI917493 LWE917485:LWE917493 MGA917485:MGA917493 MPW917485:MPW917493 MZS917485:MZS917493 NJO917485:NJO917493 NTK917485:NTK917493 ODG917485:ODG917493 ONC917485:ONC917493 OWY917485:OWY917493 PGU917485:PGU917493 PQQ917485:PQQ917493 QAM917485:QAM917493 QKI917485:QKI917493 QUE917485:QUE917493 REA917485:REA917493 RNW917485:RNW917493 RXS917485:RXS917493 SHO917485:SHO917493 SRK917485:SRK917493 TBG917485:TBG917493 TLC917485:TLC917493 TUY917485:TUY917493 UEU917485:UEU917493 UOQ917485:UOQ917493 UYM917485:UYM917493 VII917485:VII917493 VSE917485:VSE917493 WCA917485:WCA917493 WLW917485:WLW917493 WVS917485:WVS917493 K983021:K983029 JG983021:JG983029 TC983021:TC983029 ACY983021:ACY983029 AMU983021:AMU983029 AWQ983021:AWQ983029 BGM983021:BGM983029 BQI983021:BQI983029 CAE983021:CAE983029 CKA983021:CKA983029 CTW983021:CTW983029 DDS983021:DDS983029 DNO983021:DNO983029 DXK983021:DXK983029 EHG983021:EHG983029 ERC983021:ERC983029 FAY983021:FAY983029 FKU983021:FKU983029 FUQ983021:FUQ983029 GEM983021:GEM983029 GOI983021:GOI983029 GYE983021:GYE983029 HIA983021:HIA983029 HRW983021:HRW983029 IBS983021:IBS983029 ILO983021:ILO983029 IVK983021:IVK983029 JFG983021:JFG983029 JPC983021:JPC983029 JYY983021:JYY983029 KIU983021:KIU983029 KSQ983021:KSQ983029 LCM983021:LCM983029 LMI983021:LMI983029 LWE983021:LWE983029 MGA983021:MGA983029 MPW983021:MPW983029 MZS983021:MZS983029 NJO983021:NJO983029 NTK983021:NTK983029 ODG983021:ODG983029 ONC983021:ONC983029 OWY983021:OWY983029 PGU983021:PGU983029 PQQ983021:PQQ983029 QAM983021:QAM983029 QKI983021:QKI983029 QUE983021:QUE983029 REA983021:REA983029 RNW983021:RNW983029 RXS983021:RXS983029 SHO983021:SHO983029 SRK983021:SRK983029 TBG983021:TBG983029 TLC983021:TLC983029 TUY983021:TUY983029 UEU983021:UEU983029 UOQ983021:UOQ983029 UYM983021:UYM983029 VII983021:VII983029 VSE983021:VSE983029 WCA983021:WCA983029 WLW983021:WLW983029 WVS983021:WVS983029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65572:K65580 JG65572:JG65580 TC65572:TC65580 ACY65572:ACY65580 AMU65572:AMU65580 AWQ65572:AWQ65580 BGM65572:BGM65580 BQI65572:BQI65580 CAE65572:CAE65580 CKA65572:CKA65580 CTW65572:CTW65580 DDS65572:DDS65580 DNO65572:DNO65580 DXK65572:DXK65580 EHG65572:EHG65580 ERC65572:ERC65580 FAY65572:FAY65580 FKU65572:FKU65580 FUQ65572:FUQ65580 GEM65572:GEM65580 GOI65572:GOI65580 GYE65572:GYE65580 HIA65572:HIA65580 HRW65572:HRW65580 IBS65572:IBS65580 ILO65572:ILO65580 IVK65572:IVK65580 JFG65572:JFG65580 JPC65572:JPC65580 JYY65572:JYY65580 KIU65572:KIU65580 KSQ65572:KSQ65580 LCM65572:LCM65580 LMI65572:LMI65580 LWE65572:LWE65580 MGA65572:MGA65580 MPW65572:MPW65580 MZS65572:MZS65580 NJO65572:NJO65580 NTK65572:NTK65580 ODG65572:ODG65580 ONC65572:ONC65580 OWY65572:OWY65580 PGU65572:PGU65580 PQQ65572:PQQ65580 QAM65572:QAM65580 QKI65572:QKI65580 QUE65572:QUE65580 REA65572:REA65580 RNW65572:RNW65580 RXS65572:RXS65580 SHO65572:SHO65580 SRK65572:SRK65580 TBG65572:TBG65580 TLC65572:TLC65580 TUY65572:TUY65580 UEU65572:UEU65580 UOQ65572:UOQ65580 UYM65572:UYM65580 VII65572:VII65580 VSE65572:VSE65580 WCA65572:WCA65580 WLW65572:WLW65580 WVS65572:WVS65580 K131108:K131116 JG131108:JG131116 TC131108:TC131116 ACY131108:ACY131116 AMU131108:AMU131116 AWQ131108:AWQ131116 BGM131108:BGM131116 BQI131108:BQI131116 CAE131108:CAE131116 CKA131108:CKA131116 CTW131108:CTW131116 DDS131108:DDS131116 DNO131108:DNO131116 DXK131108:DXK131116 EHG131108:EHG131116 ERC131108:ERC131116 FAY131108:FAY131116 FKU131108:FKU131116 FUQ131108:FUQ131116 GEM131108:GEM131116 GOI131108:GOI131116 GYE131108:GYE131116 HIA131108:HIA131116 HRW131108:HRW131116 IBS131108:IBS131116 ILO131108:ILO131116 IVK131108:IVK131116 JFG131108:JFG131116 JPC131108:JPC131116 JYY131108:JYY131116 KIU131108:KIU131116 KSQ131108:KSQ131116 LCM131108:LCM131116 LMI131108:LMI131116 LWE131108:LWE131116 MGA131108:MGA131116 MPW131108:MPW131116 MZS131108:MZS131116 NJO131108:NJO131116 NTK131108:NTK131116 ODG131108:ODG131116 ONC131108:ONC131116 OWY131108:OWY131116 PGU131108:PGU131116 PQQ131108:PQQ131116 QAM131108:QAM131116 QKI131108:QKI131116 QUE131108:QUE131116 REA131108:REA131116 RNW131108:RNW131116 RXS131108:RXS131116 SHO131108:SHO131116 SRK131108:SRK131116 TBG131108:TBG131116 TLC131108:TLC131116 TUY131108:TUY131116 UEU131108:UEU131116 UOQ131108:UOQ131116 UYM131108:UYM131116 VII131108:VII131116 VSE131108:VSE131116 WCA131108:WCA131116 WLW131108:WLW131116 WVS131108:WVS131116 K196644:K196652 JG196644:JG196652 TC196644:TC196652 ACY196644:ACY196652 AMU196644:AMU196652 AWQ196644:AWQ196652 BGM196644:BGM196652 BQI196644:BQI196652 CAE196644:CAE196652 CKA196644:CKA196652 CTW196644:CTW196652 DDS196644:DDS196652 DNO196644:DNO196652 DXK196644:DXK196652 EHG196644:EHG196652 ERC196644:ERC196652 FAY196644:FAY196652 FKU196644:FKU196652 FUQ196644:FUQ196652 GEM196644:GEM196652 GOI196644:GOI196652 GYE196644:GYE196652 HIA196644:HIA196652 HRW196644:HRW196652 IBS196644:IBS196652 ILO196644:ILO196652 IVK196644:IVK196652 JFG196644:JFG196652 JPC196644:JPC196652 JYY196644:JYY196652 KIU196644:KIU196652 KSQ196644:KSQ196652 LCM196644:LCM196652 LMI196644:LMI196652 LWE196644:LWE196652 MGA196644:MGA196652 MPW196644:MPW196652 MZS196644:MZS196652 NJO196644:NJO196652 NTK196644:NTK196652 ODG196644:ODG196652 ONC196644:ONC196652 OWY196644:OWY196652 PGU196644:PGU196652 PQQ196644:PQQ196652 QAM196644:QAM196652 QKI196644:QKI196652 QUE196644:QUE196652 REA196644:REA196652 RNW196644:RNW196652 RXS196644:RXS196652 SHO196644:SHO196652 SRK196644:SRK196652 TBG196644:TBG196652 TLC196644:TLC196652 TUY196644:TUY196652 UEU196644:UEU196652 UOQ196644:UOQ196652 UYM196644:UYM196652 VII196644:VII196652 VSE196644:VSE196652 WCA196644:WCA196652 WLW196644:WLW196652 WVS196644:WVS196652 K262180:K262188 JG262180:JG262188 TC262180:TC262188 ACY262180:ACY262188 AMU262180:AMU262188 AWQ262180:AWQ262188 BGM262180:BGM262188 BQI262180:BQI262188 CAE262180:CAE262188 CKA262180:CKA262188 CTW262180:CTW262188 DDS262180:DDS262188 DNO262180:DNO262188 DXK262180:DXK262188 EHG262180:EHG262188 ERC262180:ERC262188 FAY262180:FAY262188 FKU262180:FKU262188 FUQ262180:FUQ262188 GEM262180:GEM262188 GOI262180:GOI262188 GYE262180:GYE262188 HIA262180:HIA262188 HRW262180:HRW262188 IBS262180:IBS262188 ILO262180:ILO262188 IVK262180:IVK262188 JFG262180:JFG262188 JPC262180:JPC262188 JYY262180:JYY262188 KIU262180:KIU262188 KSQ262180:KSQ262188 LCM262180:LCM262188 LMI262180:LMI262188 LWE262180:LWE262188 MGA262180:MGA262188 MPW262180:MPW262188 MZS262180:MZS262188 NJO262180:NJO262188 NTK262180:NTK262188 ODG262180:ODG262188 ONC262180:ONC262188 OWY262180:OWY262188 PGU262180:PGU262188 PQQ262180:PQQ262188 QAM262180:QAM262188 QKI262180:QKI262188 QUE262180:QUE262188 REA262180:REA262188 RNW262180:RNW262188 RXS262180:RXS262188 SHO262180:SHO262188 SRK262180:SRK262188 TBG262180:TBG262188 TLC262180:TLC262188 TUY262180:TUY262188 UEU262180:UEU262188 UOQ262180:UOQ262188 UYM262180:UYM262188 VII262180:VII262188 VSE262180:VSE262188 WCA262180:WCA262188 WLW262180:WLW262188 WVS262180:WVS262188 K327716:K327724 JG327716:JG327724 TC327716:TC327724 ACY327716:ACY327724 AMU327716:AMU327724 AWQ327716:AWQ327724 BGM327716:BGM327724 BQI327716:BQI327724 CAE327716:CAE327724 CKA327716:CKA327724 CTW327716:CTW327724 DDS327716:DDS327724 DNO327716:DNO327724 DXK327716:DXK327724 EHG327716:EHG327724 ERC327716:ERC327724 FAY327716:FAY327724 FKU327716:FKU327724 FUQ327716:FUQ327724 GEM327716:GEM327724 GOI327716:GOI327724 GYE327716:GYE327724 HIA327716:HIA327724 HRW327716:HRW327724 IBS327716:IBS327724 ILO327716:ILO327724 IVK327716:IVK327724 JFG327716:JFG327724 JPC327716:JPC327724 JYY327716:JYY327724 KIU327716:KIU327724 KSQ327716:KSQ327724 LCM327716:LCM327724 LMI327716:LMI327724 LWE327716:LWE327724 MGA327716:MGA327724 MPW327716:MPW327724 MZS327716:MZS327724 NJO327716:NJO327724 NTK327716:NTK327724 ODG327716:ODG327724 ONC327716:ONC327724 OWY327716:OWY327724 PGU327716:PGU327724 PQQ327716:PQQ327724 QAM327716:QAM327724 QKI327716:QKI327724 QUE327716:QUE327724 REA327716:REA327724 RNW327716:RNW327724 RXS327716:RXS327724 SHO327716:SHO327724 SRK327716:SRK327724 TBG327716:TBG327724 TLC327716:TLC327724 TUY327716:TUY327724 UEU327716:UEU327724 UOQ327716:UOQ327724 UYM327716:UYM327724 VII327716:VII327724 VSE327716:VSE327724 WCA327716:WCA327724 WLW327716:WLW327724 WVS327716:WVS327724 K393252:K393260 JG393252:JG393260 TC393252:TC393260 ACY393252:ACY393260 AMU393252:AMU393260 AWQ393252:AWQ393260 BGM393252:BGM393260 BQI393252:BQI393260 CAE393252:CAE393260 CKA393252:CKA393260 CTW393252:CTW393260 DDS393252:DDS393260 DNO393252:DNO393260 DXK393252:DXK393260 EHG393252:EHG393260 ERC393252:ERC393260 FAY393252:FAY393260 FKU393252:FKU393260 FUQ393252:FUQ393260 GEM393252:GEM393260 GOI393252:GOI393260 GYE393252:GYE393260 HIA393252:HIA393260 HRW393252:HRW393260 IBS393252:IBS393260 ILO393252:ILO393260 IVK393252:IVK393260 JFG393252:JFG393260 JPC393252:JPC393260 JYY393252:JYY393260 KIU393252:KIU393260 KSQ393252:KSQ393260 LCM393252:LCM393260 LMI393252:LMI393260 LWE393252:LWE393260 MGA393252:MGA393260 MPW393252:MPW393260 MZS393252:MZS393260 NJO393252:NJO393260 NTK393252:NTK393260 ODG393252:ODG393260 ONC393252:ONC393260 OWY393252:OWY393260 PGU393252:PGU393260 PQQ393252:PQQ393260 QAM393252:QAM393260 QKI393252:QKI393260 QUE393252:QUE393260 REA393252:REA393260 RNW393252:RNW393260 RXS393252:RXS393260 SHO393252:SHO393260 SRK393252:SRK393260 TBG393252:TBG393260 TLC393252:TLC393260 TUY393252:TUY393260 UEU393252:UEU393260 UOQ393252:UOQ393260 UYM393252:UYM393260 VII393252:VII393260 VSE393252:VSE393260 WCA393252:WCA393260 WLW393252:WLW393260 WVS393252:WVS393260 K458788:K458796 JG458788:JG458796 TC458788:TC458796 ACY458788:ACY458796 AMU458788:AMU458796 AWQ458788:AWQ458796 BGM458788:BGM458796 BQI458788:BQI458796 CAE458788:CAE458796 CKA458788:CKA458796 CTW458788:CTW458796 DDS458788:DDS458796 DNO458788:DNO458796 DXK458788:DXK458796 EHG458788:EHG458796 ERC458788:ERC458796 FAY458788:FAY458796 FKU458788:FKU458796 FUQ458788:FUQ458796 GEM458788:GEM458796 GOI458788:GOI458796 GYE458788:GYE458796 HIA458788:HIA458796 HRW458788:HRW458796 IBS458788:IBS458796 ILO458788:ILO458796 IVK458788:IVK458796 JFG458788:JFG458796 JPC458788:JPC458796 JYY458788:JYY458796 KIU458788:KIU458796 KSQ458788:KSQ458796 LCM458788:LCM458796 LMI458788:LMI458796 LWE458788:LWE458796 MGA458788:MGA458796 MPW458788:MPW458796 MZS458788:MZS458796 NJO458788:NJO458796 NTK458788:NTK458796 ODG458788:ODG458796 ONC458788:ONC458796 OWY458788:OWY458796 PGU458788:PGU458796 PQQ458788:PQQ458796 QAM458788:QAM458796 QKI458788:QKI458796 QUE458788:QUE458796 REA458788:REA458796 RNW458788:RNW458796 RXS458788:RXS458796 SHO458788:SHO458796 SRK458788:SRK458796 TBG458788:TBG458796 TLC458788:TLC458796 TUY458788:TUY458796 UEU458788:UEU458796 UOQ458788:UOQ458796 UYM458788:UYM458796 VII458788:VII458796 VSE458788:VSE458796 WCA458788:WCA458796 WLW458788:WLW458796 WVS458788:WVS458796 K524324:K524332 JG524324:JG524332 TC524324:TC524332 ACY524324:ACY524332 AMU524324:AMU524332 AWQ524324:AWQ524332 BGM524324:BGM524332 BQI524324:BQI524332 CAE524324:CAE524332 CKA524324:CKA524332 CTW524324:CTW524332 DDS524324:DDS524332 DNO524324:DNO524332 DXK524324:DXK524332 EHG524324:EHG524332 ERC524324:ERC524332 FAY524324:FAY524332 FKU524324:FKU524332 FUQ524324:FUQ524332 GEM524324:GEM524332 GOI524324:GOI524332 GYE524324:GYE524332 HIA524324:HIA524332 HRW524324:HRW524332 IBS524324:IBS524332 ILO524324:ILO524332 IVK524324:IVK524332 JFG524324:JFG524332 JPC524324:JPC524332 JYY524324:JYY524332 KIU524324:KIU524332 KSQ524324:KSQ524332 LCM524324:LCM524332 LMI524324:LMI524332 LWE524324:LWE524332 MGA524324:MGA524332 MPW524324:MPW524332 MZS524324:MZS524332 NJO524324:NJO524332 NTK524324:NTK524332 ODG524324:ODG524332 ONC524324:ONC524332 OWY524324:OWY524332 PGU524324:PGU524332 PQQ524324:PQQ524332 QAM524324:QAM524332 QKI524324:QKI524332 QUE524324:QUE524332 REA524324:REA524332 RNW524324:RNW524332 RXS524324:RXS524332 SHO524324:SHO524332 SRK524324:SRK524332 TBG524324:TBG524332 TLC524324:TLC524332 TUY524324:TUY524332 UEU524324:UEU524332 UOQ524324:UOQ524332 UYM524324:UYM524332 VII524324:VII524332 VSE524324:VSE524332 WCA524324:WCA524332 WLW524324:WLW524332 WVS524324:WVS524332 K589860:K589868 JG589860:JG589868 TC589860:TC589868 ACY589860:ACY589868 AMU589860:AMU589868 AWQ589860:AWQ589868 BGM589860:BGM589868 BQI589860:BQI589868 CAE589860:CAE589868 CKA589860:CKA589868 CTW589860:CTW589868 DDS589860:DDS589868 DNO589860:DNO589868 DXK589860:DXK589868 EHG589860:EHG589868 ERC589860:ERC589868 FAY589860:FAY589868 FKU589860:FKU589868 FUQ589860:FUQ589868 GEM589860:GEM589868 GOI589860:GOI589868 GYE589860:GYE589868 HIA589860:HIA589868 HRW589860:HRW589868 IBS589860:IBS589868 ILO589860:ILO589868 IVK589860:IVK589868 JFG589860:JFG589868 JPC589860:JPC589868 JYY589860:JYY589868 KIU589860:KIU589868 KSQ589860:KSQ589868 LCM589860:LCM589868 LMI589860:LMI589868 LWE589860:LWE589868 MGA589860:MGA589868 MPW589860:MPW589868 MZS589860:MZS589868 NJO589860:NJO589868 NTK589860:NTK589868 ODG589860:ODG589868 ONC589860:ONC589868 OWY589860:OWY589868 PGU589860:PGU589868 PQQ589860:PQQ589868 QAM589860:QAM589868 QKI589860:QKI589868 QUE589860:QUE589868 REA589860:REA589868 RNW589860:RNW589868 RXS589860:RXS589868 SHO589860:SHO589868 SRK589860:SRK589868 TBG589860:TBG589868 TLC589860:TLC589868 TUY589860:TUY589868 UEU589860:UEU589868 UOQ589860:UOQ589868 UYM589860:UYM589868 VII589860:VII589868 VSE589860:VSE589868 WCA589860:WCA589868 WLW589860:WLW589868 WVS589860:WVS589868 K655396:K655404 JG655396:JG655404 TC655396:TC655404 ACY655396:ACY655404 AMU655396:AMU655404 AWQ655396:AWQ655404 BGM655396:BGM655404 BQI655396:BQI655404 CAE655396:CAE655404 CKA655396:CKA655404 CTW655396:CTW655404 DDS655396:DDS655404 DNO655396:DNO655404 DXK655396:DXK655404 EHG655396:EHG655404 ERC655396:ERC655404 FAY655396:FAY655404 FKU655396:FKU655404 FUQ655396:FUQ655404 GEM655396:GEM655404 GOI655396:GOI655404 GYE655396:GYE655404 HIA655396:HIA655404 HRW655396:HRW655404 IBS655396:IBS655404 ILO655396:ILO655404 IVK655396:IVK655404 JFG655396:JFG655404 JPC655396:JPC655404 JYY655396:JYY655404 KIU655396:KIU655404 KSQ655396:KSQ655404 LCM655396:LCM655404 LMI655396:LMI655404 LWE655396:LWE655404 MGA655396:MGA655404 MPW655396:MPW655404 MZS655396:MZS655404 NJO655396:NJO655404 NTK655396:NTK655404 ODG655396:ODG655404 ONC655396:ONC655404 OWY655396:OWY655404 PGU655396:PGU655404 PQQ655396:PQQ655404 QAM655396:QAM655404 QKI655396:QKI655404 QUE655396:QUE655404 REA655396:REA655404 RNW655396:RNW655404 RXS655396:RXS655404 SHO655396:SHO655404 SRK655396:SRK655404 TBG655396:TBG655404 TLC655396:TLC655404 TUY655396:TUY655404 UEU655396:UEU655404 UOQ655396:UOQ655404 UYM655396:UYM655404 VII655396:VII655404 VSE655396:VSE655404 WCA655396:WCA655404 WLW655396:WLW655404 WVS655396:WVS655404 K720932:K720940 JG720932:JG720940 TC720932:TC720940 ACY720932:ACY720940 AMU720932:AMU720940 AWQ720932:AWQ720940 BGM720932:BGM720940 BQI720932:BQI720940 CAE720932:CAE720940 CKA720932:CKA720940 CTW720932:CTW720940 DDS720932:DDS720940 DNO720932:DNO720940 DXK720932:DXK720940 EHG720932:EHG720940 ERC720932:ERC720940 FAY720932:FAY720940 FKU720932:FKU720940 FUQ720932:FUQ720940 GEM720932:GEM720940 GOI720932:GOI720940 GYE720932:GYE720940 HIA720932:HIA720940 HRW720932:HRW720940 IBS720932:IBS720940 ILO720932:ILO720940 IVK720932:IVK720940 JFG720932:JFG720940 JPC720932:JPC720940 JYY720932:JYY720940 KIU720932:KIU720940 KSQ720932:KSQ720940 LCM720932:LCM720940 LMI720932:LMI720940 LWE720932:LWE720940 MGA720932:MGA720940 MPW720932:MPW720940 MZS720932:MZS720940 NJO720932:NJO720940 NTK720932:NTK720940 ODG720932:ODG720940 ONC720932:ONC720940 OWY720932:OWY720940 PGU720932:PGU720940 PQQ720932:PQQ720940 QAM720932:QAM720940 QKI720932:QKI720940 QUE720932:QUE720940 REA720932:REA720940 RNW720932:RNW720940 RXS720932:RXS720940 SHO720932:SHO720940 SRK720932:SRK720940 TBG720932:TBG720940 TLC720932:TLC720940 TUY720932:TUY720940 UEU720932:UEU720940 UOQ720932:UOQ720940 UYM720932:UYM720940 VII720932:VII720940 VSE720932:VSE720940 WCA720932:WCA720940 WLW720932:WLW720940 WVS720932:WVS720940 K786468:K786476 JG786468:JG786476 TC786468:TC786476 ACY786468:ACY786476 AMU786468:AMU786476 AWQ786468:AWQ786476 BGM786468:BGM786476 BQI786468:BQI786476 CAE786468:CAE786476 CKA786468:CKA786476 CTW786468:CTW786476 DDS786468:DDS786476 DNO786468:DNO786476 DXK786468:DXK786476 EHG786468:EHG786476 ERC786468:ERC786476 FAY786468:FAY786476 FKU786468:FKU786476 FUQ786468:FUQ786476 GEM786468:GEM786476 GOI786468:GOI786476 GYE786468:GYE786476 HIA786468:HIA786476 HRW786468:HRW786476 IBS786468:IBS786476 ILO786468:ILO786476 IVK786468:IVK786476 JFG786468:JFG786476 JPC786468:JPC786476 JYY786468:JYY786476 KIU786468:KIU786476 KSQ786468:KSQ786476 LCM786468:LCM786476 LMI786468:LMI786476 LWE786468:LWE786476 MGA786468:MGA786476 MPW786468:MPW786476 MZS786468:MZS786476 NJO786468:NJO786476 NTK786468:NTK786476 ODG786468:ODG786476 ONC786468:ONC786476 OWY786468:OWY786476 PGU786468:PGU786476 PQQ786468:PQQ786476 QAM786468:QAM786476 QKI786468:QKI786476 QUE786468:QUE786476 REA786468:REA786476 RNW786468:RNW786476 RXS786468:RXS786476 SHO786468:SHO786476 SRK786468:SRK786476 TBG786468:TBG786476 TLC786468:TLC786476 TUY786468:TUY786476 UEU786468:UEU786476 UOQ786468:UOQ786476 UYM786468:UYM786476 VII786468:VII786476 VSE786468:VSE786476 WCA786468:WCA786476 WLW786468:WLW786476 WVS786468:WVS786476 K852004:K852012 JG852004:JG852012 TC852004:TC852012 ACY852004:ACY852012 AMU852004:AMU852012 AWQ852004:AWQ852012 BGM852004:BGM852012 BQI852004:BQI852012 CAE852004:CAE852012 CKA852004:CKA852012 CTW852004:CTW852012 DDS852004:DDS852012 DNO852004:DNO852012 DXK852004:DXK852012 EHG852004:EHG852012 ERC852004:ERC852012 FAY852004:FAY852012 FKU852004:FKU852012 FUQ852004:FUQ852012 GEM852004:GEM852012 GOI852004:GOI852012 GYE852004:GYE852012 HIA852004:HIA852012 HRW852004:HRW852012 IBS852004:IBS852012 ILO852004:ILO852012 IVK852004:IVK852012 JFG852004:JFG852012 JPC852004:JPC852012 JYY852004:JYY852012 KIU852004:KIU852012 KSQ852004:KSQ852012 LCM852004:LCM852012 LMI852004:LMI852012 LWE852004:LWE852012 MGA852004:MGA852012 MPW852004:MPW852012 MZS852004:MZS852012 NJO852004:NJO852012 NTK852004:NTK852012 ODG852004:ODG852012 ONC852004:ONC852012 OWY852004:OWY852012 PGU852004:PGU852012 PQQ852004:PQQ852012 QAM852004:QAM852012 QKI852004:QKI852012 QUE852004:QUE852012 REA852004:REA852012 RNW852004:RNW852012 RXS852004:RXS852012 SHO852004:SHO852012 SRK852004:SRK852012 TBG852004:TBG852012 TLC852004:TLC852012 TUY852004:TUY852012 UEU852004:UEU852012 UOQ852004:UOQ852012 UYM852004:UYM852012 VII852004:VII852012 VSE852004:VSE852012 WCA852004:WCA852012 WLW852004:WLW852012 WVS852004:WVS852012 K917540:K917548 JG917540:JG917548 TC917540:TC917548 ACY917540:ACY917548 AMU917540:AMU917548 AWQ917540:AWQ917548 BGM917540:BGM917548 BQI917540:BQI917548 CAE917540:CAE917548 CKA917540:CKA917548 CTW917540:CTW917548 DDS917540:DDS917548 DNO917540:DNO917548 DXK917540:DXK917548 EHG917540:EHG917548 ERC917540:ERC917548 FAY917540:FAY917548 FKU917540:FKU917548 FUQ917540:FUQ917548 GEM917540:GEM917548 GOI917540:GOI917548 GYE917540:GYE917548 HIA917540:HIA917548 HRW917540:HRW917548 IBS917540:IBS917548 ILO917540:ILO917548 IVK917540:IVK917548 JFG917540:JFG917548 JPC917540:JPC917548 JYY917540:JYY917548 KIU917540:KIU917548 KSQ917540:KSQ917548 LCM917540:LCM917548 LMI917540:LMI917548 LWE917540:LWE917548 MGA917540:MGA917548 MPW917540:MPW917548 MZS917540:MZS917548 NJO917540:NJO917548 NTK917540:NTK917548 ODG917540:ODG917548 ONC917540:ONC917548 OWY917540:OWY917548 PGU917540:PGU917548 PQQ917540:PQQ917548 QAM917540:QAM917548 QKI917540:QKI917548 QUE917540:QUE917548 REA917540:REA917548 RNW917540:RNW917548 RXS917540:RXS917548 SHO917540:SHO917548 SRK917540:SRK917548 TBG917540:TBG917548 TLC917540:TLC917548 TUY917540:TUY917548 UEU917540:UEU917548 UOQ917540:UOQ917548 UYM917540:UYM917548 VII917540:VII917548 VSE917540:VSE917548 WCA917540:WCA917548 WLW917540:WLW917548 WVS917540:WVS917548 K983076:K983084 JG983076:JG983084 TC983076:TC983084 ACY983076:ACY983084 AMU983076:AMU983084 AWQ983076:AWQ983084 BGM983076:BGM983084 BQI983076:BQI983084 CAE983076:CAE983084 CKA983076:CKA983084 CTW983076:CTW983084 DDS983076:DDS983084 DNO983076:DNO983084 DXK983076:DXK983084 EHG983076:EHG983084 ERC983076:ERC983084 FAY983076:FAY983084 FKU983076:FKU983084 FUQ983076:FUQ983084 GEM983076:GEM983084 GOI983076:GOI983084 GYE983076:GYE983084 HIA983076:HIA983084 HRW983076:HRW983084 IBS983076:IBS983084 ILO983076:ILO983084 IVK983076:IVK983084 JFG983076:JFG983084 JPC983076:JPC983084 JYY983076:JYY983084 KIU983076:KIU983084 KSQ983076:KSQ983084 LCM983076:LCM983084 LMI983076:LMI983084 LWE983076:LWE983084 MGA983076:MGA983084 MPW983076:MPW983084 MZS983076:MZS983084 NJO983076:NJO983084 NTK983076:NTK983084 ODG983076:ODG983084 ONC983076:ONC983084 OWY983076:OWY983084 PGU983076:PGU983084 PQQ983076:PQQ983084 QAM983076:QAM983084 QKI983076:QKI983084 QUE983076:QUE983084 REA983076:REA983084 RNW983076:RNW983084 RXS983076:RXS983084 SHO983076:SHO983084 SRK983076:SRK983084 TBG983076:TBG983084 TLC983076:TLC983084 TUY983076:TUY983084 UEU983076:UEU983084 UOQ983076:UOQ983084 UYM983076:UYM983084 VII983076:VII983084 VSE983076:VSE983084 WCA983076:WCA983084 WLW983076:WLW983084 WVS983076:WVS983084 K65556:K65560 JG65556:JG65560 TC65556:TC65560 ACY65556:ACY65560 AMU65556:AMU65560 AWQ65556:AWQ65560 BGM65556:BGM65560 BQI65556:BQI65560 CAE65556:CAE65560 CKA65556:CKA65560 CTW65556:CTW65560 DDS65556:DDS65560 DNO65556:DNO65560 DXK65556:DXK65560 EHG65556:EHG65560 ERC65556:ERC65560 FAY65556:FAY65560 FKU65556:FKU65560 FUQ65556:FUQ65560 GEM65556:GEM65560 GOI65556:GOI65560 GYE65556:GYE65560 HIA65556:HIA65560 HRW65556:HRW65560 IBS65556:IBS65560 ILO65556:ILO65560 IVK65556:IVK65560 JFG65556:JFG65560 JPC65556:JPC65560 JYY65556:JYY65560 KIU65556:KIU65560 KSQ65556:KSQ65560 LCM65556:LCM65560 LMI65556:LMI65560 LWE65556:LWE65560 MGA65556:MGA65560 MPW65556:MPW65560 MZS65556:MZS65560 NJO65556:NJO65560 NTK65556:NTK65560 ODG65556:ODG65560 ONC65556:ONC65560 OWY65556:OWY65560 PGU65556:PGU65560 PQQ65556:PQQ65560 QAM65556:QAM65560 QKI65556:QKI65560 QUE65556:QUE65560 REA65556:REA65560 RNW65556:RNW65560 RXS65556:RXS65560 SHO65556:SHO65560 SRK65556:SRK65560 TBG65556:TBG65560 TLC65556:TLC65560 TUY65556:TUY65560 UEU65556:UEU65560 UOQ65556:UOQ65560 UYM65556:UYM65560 VII65556:VII65560 VSE65556:VSE65560 WCA65556:WCA65560 WLW65556:WLW65560 WVS65556:WVS65560 K131092:K131096 JG131092:JG131096 TC131092:TC131096 ACY131092:ACY131096 AMU131092:AMU131096 AWQ131092:AWQ131096 BGM131092:BGM131096 BQI131092:BQI131096 CAE131092:CAE131096 CKA131092:CKA131096 CTW131092:CTW131096 DDS131092:DDS131096 DNO131092:DNO131096 DXK131092:DXK131096 EHG131092:EHG131096 ERC131092:ERC131096 FAY131092:FAY131096 FKU131092:FKU131096 FUQ131092:FUQ131096 GEM131092:GEM131096 GOI131092:GOI131096 GYE131092:GYE131096 HIA131092:HIA131096 HRW131092:HRW131096 IBS131092:IBS131096 ILO131092:ILO131096 IVK131092:IVK131096 JFG131092:JFG131096 JPC131092:JPC131096 JYY131092:JYY131096 KIU131092:KIU131096 KSQ131092:KSQ131096 LCM131092:LCM131096 LMI131092:LMI131096 LWE131092:LWE131096 MGA131092:MGA131096 MPW131092:MPW131096 MZS131092:MZS131096 NJO131092:NJO131096 NTK131092:NTK131096 ODG131092:ODG131096 ONC131092:ONC131096 OWY131092:OWY131096 PGU131092:PGU131096 PQQ131092:PQQ131096 QAM131092:QAM131096 QKI131092:QKI131096 QUE131092:QUE131096 REA131092:REA131096 RNW131092:RNW131096 RXS131092:RXS131096 SHO131092:SHO131096 SRK131092:SRK131096 TBG131092:TBG131096 TLC131092:TLC131096 TUY131092:TUY131096 UEU131092:UEU131096 UOQ131092:UOQ131096 UYM131092:UYM131096 VII131092:VII131096 VSE131092:VSE131096 WCA131092:WCA131096 WLW131092:WLW131096 WVS131092:WVS131096 K196628:K196632 JG196628:JG196632 TC196628:TC196632 ACY196628:ACY196632 AMU196628:AMU196632 AWQ196628:AWQ196632 BGM196628:BGM196632 BQI196628:BQI196632 CAE196628:CAE196632 CKA196628:CKA196632 CTW196628:CTW196632 DDS196628:DDS196632 DNO196628:DNO196632 DXK196628:DXK196632 EHG196628:EHG196632 ERC196628:ERC196632 FAY196628:FAY196632 FKU196628:FKU196632 FUQ196628:FUQ196632 GEM196628:GEM196632 GOI196628:GOI196632 GYE196628:GYE196632 HIA196628:HIA196632 HRW196628:HRW196632 IBS196628:IBS196632 ILO196628:ILO196632 IVK196628:IVK196632 JFG196628:JFG196632 JPC196628:JPC196632 JYY196628:JYY196632 KIU196628:KIU196632 KSQ196628:KSQ196632 LCM196628:LCM196632 LMI196628:LMI196632 LWE196628:LWE196632 MGA196628:MGA196632 MPW196628:MPW196632 MZS196628:MZS196632 NJO196628:NJO196632 NTK196628:NTK196632 ODG196628:ODG196632 ONC196628:ONC196632 OWY196628:OWY196632 PGU196628:PGU196632 PQQ196628:PQQ196632 QAM196628:QAM196632 QKI196628:QKI196632 QUE196628:QUE196632 REA196628:REA196632 RNW196628:RNW196632 RXS196628:RXS196632 SHO196628:SHO196632 SRK196628:SRK196632 TBG196628:TBG196632 TLC196628:TLC196632 TUY196628:TUY196632 UEU196628:UEU196632 UOQ196628:UOQ196632 UYM196628:UYM196632 VII196628:VII196632 VSE196628:VSE196632 WCA196628:WCA196632 WLW196628:WLW196632 WVS196628:WVS196632 K262164:K262168 JG262164:JG262168 TC262164:TC262168 ACY262164:ACY262168 AMU262164:AMU262168 AWQ262164:AWQ262168 BGM262164:BGM262168 BQI262164:BQI262168 CAE262164:CAE262168 CKA262164:CKA262168 CTW262164:CTW262168 DDS262164:DDS262168 DNO262164:DNO262168 DXK262164:DXK262168 EHG262164:EHG262168 ERC262164:ERC262168 FAY262164:FAY262168 FKU262164:FKU262168 FUQ262164:FUQ262168 GEM262164:GEM262168 GOI262164:GOI262168 GYE262164:GYE262168 HIA262164:HIA262168 HRW262164:HRW262168 IBS262164:IBS262168 ILO262164:ILO262168 IVK262164:IVK262168 JFG262164:JFG262168 JPC262164:JPC262168 JYY262164:JYY262168 KIU262164:KIU262168 KSQ262164:KSQ262168 LCM262164:LCM262168 LMI262164:LMI262168 LWE262164:LWE262168 MGA262164:MGA262168 MPW262164:MPW262168 MZS262164:MZS262168 NJO262164:NJO262168 NTK262164:NTK262168 ODG262164:ODG262168 ONC262164:ONC262168 OWY262164:OWY262168 PGU262164:PGU262168 PQQ262164:PQQ262168 QAM262164:QAM262168 QKI262164:QKI262168 QUE262164:QUE262168 REA262164:REA262168 RNW262164:RNW262168 RXS262164:RXS262168 SHO262164:SHO262168 SRK262164:SRK262168 TBG262164:TBG262168 TLC262164:TLC262168 TUY262164:TUY262168 UEU262164:UEU262168 UOQ262164:UOQ262168 UYM262164:UYM262168 VII262164:VII262168 VSE262164:VSE262168 WCA262164:WCA262168 WLW262164:WLW262168 WVS262164:WVS262168 K327700:K327704 JG327700:JG327704 TC327700:TC327704 ACY327700:ACY327704 AMU327700:AMU327704 AWQ327700:AWQ327704 BGM327700:BGM327704 BQI327700:BQI327704 CAE327700:CAE327704 CKA327700:CKA327704 CTW327700:CTW327704 DDS327700:DDS327704 DNO327700:DNO327704 DXK327700:DXK327704 EHG327700:EHG327704 ERC327700:ERC327704 FAY327700:FAY327704 FKU327700:FKU327704 FUQ327700:FUQ327704 GEM327700:GEM327704 GOI327700:GOI327704 GYE327700:GYE327704 HIA327700:HIA327704 HRW327700:HRW327704 IBS327700:IBS327704 ILO327700:ILO327704 IVK327700:IVK327704 JFG327700:JFG327704 JPC327700:JPC327704 JYY327700:JYY327704 KIU327700:KIU327704 KSQ327700:KSQ327704 LCM327700:LCM327704 LMI327700:LMI327704 LWE327700:LWE327704 MGA327700:MGA327704 MPW327700:MPW327704 MZS327700:MZS327704 NJO327700:NJO327704 NTK327700:NTK327704 ODG327700:ODG327704 ONC327700:ONC327704 OWY327700:OWY327704 PGU327700:PGU327704 PQQ327700:PQQ327704 QAM327700:QAM327704 QKI327700:QKI327704 QUE327700:QUE327704 REA327700:REA327704 RNW327700:RNW327704 RXS327700:RXS327704 SHO327700:SHO327704 SRK327700:SRK327704 TBG327700:TBG327704 TLC327700:TLC327704 TUY327700:TUY327704 UEU327700:UEU327704 UOQ327700:UOQ327704 UYM327700:UYM327704 VII327700:VII327704 VSE327700:VSE327704 WCA327700:WCA327704 WLW327700:WLW327704 WVS327700:WVS327704 K393236:K393240 JG393236:JG393240 TC393236:TC393240 ACY393236:ACY393240 AMU393236:AMU393240 AWQ393236:AWQ393240 BGM393236:BGM393240 BQI393236:BQI393240 CAE393236:CAE393240 CKA393236:CKA393240 CTW393236:CTW393240 DDS393236:DDS393240 DNO393236:DNO393240 DXK393236:DXK393240 EHG393236:EHG393240 ERC393236:ERC393240 FAY393236:FAY393240 FKU393236:FKU393240 FUQ393236:FUQ393240 GEM393236:GEM393240 GOI393236:GOI393240 GYE393236:GYE393240 HIA393236:HIA393240 HRW393236:HRW393240 IBS393236:IBS393240 ILO393236:ILO393240 IVK393236:IVK393240 JFG393236:JFG393240 JPC393236:JPC393240 JYY393236:JYY393240 KIU393236:KIU393240 KSQ393236:KSQ393240 LCM393236:LCM393240 LMI393236:LMI393240 LWE393236:LWE393240 MGA393236:MGA393240 MPW393236:MPW393240 MZS393236:MZS393240 NJO393236:NJO393240 NTK393236:NTK393240 ODG393236:ODG393240 ONC393236:ONC393240 OWY393236:OWY393240 PGU393236:PGU393240 PQQ393236:PQQ393240 QAM393236:QAM393240 QKI393236:QKI393240 QUE393236:QUE393240 REA393236:REA393240 RNW393236:RNW393240 RXS393236:RXS393240 SHO393236:SHO393240 SRK393236:SRK393240 TBG393236:TBG393240 TLC393236:TLC393240 TUY393236:TUY393240 UEU393236:UEU393240 UOQ393236:UOQ393240 UYM393236:UYM393240 VII393236:VII393240 VSE393236:VSE393240 WCA393236:WCA393240 WLW393236:WLW393240 WVS393236:WVS393240 K458772:K458776 JG458772:JG458776 TC458772:TC458776 ACY458772:ACY458776 AMU458772:AMU458776 AWQ458772:AWQ458776 BGM458772:BGM458776 BQI458772:BQI458776 CAE458772:CAE458776 CKA458772:CKA458776 CTW458772:CTW458776 DDS458772:DDS458776 DNO458772:DNO458776 DXK458772:DXK458776 EHG458772:EHG458776 ERC458772:ERC458776 FAY458772:FAY458776 FKU458772:FKU458776 FUQ458772:FUQ458776 GEM458772:GEM458776 GOI458772:GOI458776 GYE458772:GYE458776 HIA458772:HIA458776 HRW458772:HRW458776 IBS458772:IBS458776 ILO458772:ILO458776 IVK458772:IVK458776 JFG458772:JFG458776 JPC458772:JPC458776 JYY458772:JYY458776 KIU458772:KIU458776 KSQ458772:KSQ458776 LCM458772:LCM458776 LMI458772:LMI458776 LWE458772:LWE458776 MGA458772:MGA458776 MPW458772:MPW458776 MZS458772:MZS458776 NJO458772:NJO458776 NTK458772:NTK458776 ODG458772:ODG458776 ONC458772:ONC458776 OWY458772:OWY458776 PGU458772:PGU458776 PQQ458772:PQQ458776 QAM458772:QAM458776 QKI458772:QKI458776 QUE458772:QUE458776 REA458772:REA458776 RNW458772:RNW458776 RXS458772:RXS458776 SHO458772:SHO458776 SRK458772:SRK458776 TBG458772:TBG458776 TLC458772:TLC458776 TUY458772:TUY458776 UEU458772:UEU458776 UOQ458772:UOQ458776 UYM458772:UYM458776 VII458772:VII458776 VSE458772:VSE458776 WCA458772:WCA458776 WLW458772:WLW458776 WVS458772:WVS458776 K524308:K524312 JG524308:JG524312 TC524308:TC524312 ACY524308:ACY524312 AMU524308:AMU524312 AWQ524308:AWQ524312 BGM524308:BGM524312 BQI524308:BQI524312 CAE524308:CAE524312 CKA524308:CKA524312 CTW524308:CTW524312 DDS524308:DDS524312 DNO524308:DNO524312 DXK524308:DXK524312 EHG524308:EHG524312 ERC524308:ERC524312 FAY524308:FAY524312 FKU524308:FKU524312 FUQ524308:FUQ524312 GEM524308:GEM524312 GOI524308:GOI524312 GYE524308:GYE524312 HIA524308:HIA524312 HRW524308:HRW524312 IBS524308:IBS524312 ILO524308:ILO524312 IVK524308:IVK524312 JFG524308:JFG524312 JPC524308:JPC524312 JYY524308:JYY524312 KIU524308:KIU524312 KSQ524308:KSQ524312 LCM524308:LCM524312 LMI524308:LMI524312 LWE524308:LWE524312 MGA524308:MGA524312 MPW524308:MPW524312 MZS524308:MZS524312 NJO524308:NJO524312 NTK524308:NTK524312 ODG524308:ODG524312 ONC524308:ONC524312 OWY524308:OWY524312 PGU524308:PGU524312 PQQ524308:PQQ524312 QAM524308:QAM524312 QKI524308:QKI524312 QUE524308:QUE524312 REA524308:REA524312 RNW524308:RNW524312 RXS524308:RXS524312 SHO524308:SHO524312 SRK524308:SRK524312 TBG524308:TBG524312 TLC524308:TLC524312 TUY524308:TUY524312 UEU524308:UEU524312 UOQ524308:UOQ524312 UYM524308:UYM524312 VII524308:VII524312 VSE524308:VSE524312 WCA524308:WCA524312 WLW524308:WLW524312 WVS524308:WVS524312 K589844:K589848 JG589844:JG589848 TC589844:TC589848 ACY589844:ACY589848 AMU589844:AMU589848 AWQ589844:AWQ589848 BGM589844:BGM589848 BQI589844:BQI589848 CAE589844:CAE589848 CKA589844:CKA589848 CTW589844:CTW589848 DDS589844:DDS589848 DNO589844:DNO589848 DXK589844:DXK589848 EHG589844:EHG589848 ERC589844:ERC589848 FAY589844:FAY589848 FKU589844:FKU589848 FUQ589844:FUQ589848 GEM589844:GEM589848 GOI589844:GOI589848 GYE589844:GYE589848 HIA589844:HIA589848 HRW589844:HRW589848 IBS589844:IBS589848 ILO589844:ILO589848 IVK589844:IVK589848 JFG589844:JFG589848 JPC589844:JPC589848 JYY589844:JYY589848 KIU589844:KIU589848 KSQ589844:KSQ589848 LCM589844:LCM589848 LMI589844:LMI589848 LWE589844:LWE589848 MGA589844:MGA589848 MPW589844:MPW589848 MZS589844:MZS589848 NJO589844:NJO589848 NTK589844:NTK589848 ODG589844:ODG589848 ONC589844:ONC589848 OWY589844:OWY589848 PGU589844:PGU589848 PQQ589844:PQQ589848 QAM589844:QAM589848 QKI589844:QKI589848 QUE589844:QUE589848 REA589844:REA589848 RNW589844:RNW589848 RXS589844:RXS589848 SHO589844:SHO589848 SRK589844:SRK589848 TBG589844:TBG589848 TLC589844:TLC589848 TUY589844:TUY589848 UEU589844:UEU589848 UOQ589844:UOQ589848 UYM589844:UYM589848 VII589844:VII589848 VSE589844:VSE589848 WCA589844:WCA589848 WLW589844:WLW589848 WVS589844:WVS589848 K655380:K655384 JG655380:JG655384 TC655380:TC655384 ACY655380:ACY655384 AMU655380:AMU655384 AWQ655380:AWQ655384 BGM655380:BGM655384 BQI655380:BQI655384 CAE655380:CAE655384 CKA655380:CKA655384 CTW655380:CTW655384 DDS655380:DDS655384 DNO655380:DNO655384 DXK655380:DXK655384 EHG655380:EHG655384 ERC655380:ERC655384 FAY655380:FAY655384 FKU655380:FKU655384 FUQ655380:FUQ655384 GEM655380:GEM655384 GOI655380:GOI655384 GYE655380:GYE655384 HIA655380:HIA655384 HRW655380:HRW655384 IBS655380:IBS655384 ILO655380:ILO655384 IVK655380:IVK655384 JFG655380:JFG655384 JPC655380:JPC655384 JYY655380:JYY655384 KIU655380:KIU655384 KSQ655380:KSQ655384 LCM655380:LCM655384 LMI655380:LMI655384 LWE655380:LWE655384 MGA655380:MGA655384 MPW655380:MPW655384 MZS655380:MZS655384 NJO655380:NJO655384 NTK655380:NTK655384 ODG655380:ODG655384 ONC655380:ONC655384 OWY655380:OWY655384 PGU655380:PGU655384 PQQ655380:PQQ655384 QAM655380:QAM655384 QKI655380:QKI655384 QUE655380:QUE655384 REA655380:REA655384 RNW655380:RNW655384 RXS655380:RXS655384 SHO655380:SHO655384 SRK655380:SRK655384 TBG655380:TBG655384 TLC655380:TLC655384 TUY655380:TUY655384 UEU655380:UEU655384 UOQ655380:UOQ655384 UYM655380:UYM655384 VII655380:VII655384 VSE655380:VSE655384 WCA655380:WCA655384 WLW655380:WLW655384 WVS655380:WVS655384 K720916:K720920 JG720916:JG720920 TC720916:TC720920 ACY720916:ACY720920 AMU720916:AMU720920 AWQ720916:AWQ720920 BGM720916:BGM720920 BQI720916:BQI720920 CAE720916:CAE720920 CKA720916:CKA720920 CTW720916:CTW720920 DDS720916:DDS720920 DNO720916:DNO720920 DXK720916:DXK720920 EHG720916:EHG720920 ERC720916:ERC720920 FAY720916:FAY720920 FKU720916:FKU720920 FUQ720916:FUQ720920 GEM720916:GEM720920 GOI720916:GOI720920 GYE720916:GYE720920 HIA720916:HIA720920 HRW720916:HRW720920 IBS720916:IBS720920 ILO720916:ILO720920 IVK720916:IVK720920 JFG720916:JFG720920 JPC720916:JPC720920 JYY720916:JYY720920 KIU720916:KIU720920 KSQ720916:KSQ720920 LCM720916:LCM720920 LMI720916:LMI720920 LWE720916:LWE720920 MGA720916:MGA720920 MPW720916:MPW720920 MZS720916:MZS720920 NJO720916:NJO720920 NTK720916:NTK720920 ODG720916:ODG720920 ONC720916:ONC720920 OWY720916:OWY720920 PGU720916:PGU720920 PQQ720916:PQQ720920 QAM720916:QAM720920 QKI720916:QKI720920 QUE720916:QUE720920 REA720916:REA720920 RNW720916:RNW720920 RXS720916:RXS720920 SHO720916:SHO720920 SRK720916:SRK720920 TBG720916:TBG720920 TLC720916:TLC720920 TUY720916:TUY720920 UEU720916:UEU720920 UOQ720916:UOQ720920 UYM720916:UYM720920 VII720916:VII720920 VSE720916:VSE720920 WCA720916:WCA720920 WLW720916:WLW720920 WVS720916:WVS720920 K786452:K786456 JG786452:JG786456 TC786452:TC786456 ACY786452:ACY786456 AMU786452:AMU786456 AWQ786452:AWQ786456 BGM786452:BGM786456 BQI786452:BQI786456 CAE786452:CAE786456 CKA786452:CKA786456 CTW786452:CTW786456 DDS786452:DDS786456 DNO786452:DNO786456 DXK786452:DXK786456 EHG786452:EHG786456 ERC786452:ERC786456 FAY786452:FAY786456 FKU786452:FKU786456 FUQ786452:FUQ786456 GEM786452:GEM786456 GOI786452:GOI786456 GYE786452:GYE786456 HIA786452:HIA786456 HRW786452:HRW786456 IBS786452:IBS786456 ILO786452:ILO786456 IVK786452:IVK786456 JFG786452:JFG786456 JPC786452:JPC786456 JYY786452:JYY786456 KIU786452:KIU786456 KSQ786452:KSQ786456 LCM786452:LCM786456 LMI786452:LMI786456 LWE786452:LWE786456 MGA786452:MGA786456 MPW786452:MPW786456 MZS786452:MZS786456 NJO786452:NJO786456 NTK786452:NTK786456 ODG786452:ODG786456 ONC786452:ONC786456 OWY786452:OWY786456 PGU786452:PGU786456 PQQ786452:PQQ786456 QAM786452:QAM786456 QKI786452:QKI786456 QUE786452:QUE786456 REA786452:REA786456 RNW786452:RNW786456 RXS786452:RXS786456 SHO786452:SHO786456 SRK786452:SRK786456 TBG786452:TBG786456 TLC786452:TLC786456 TUY786452:TUY786456 UEU786452:UEU786456 UOQ786452:UOQ786456 UYM786452:UYM786456 VII786452:VII786456 VSE786452:VSE786456 WCA786452:WCA786456 WLW786452:WLW786456 WVS786452:WVS786456 K851988:K851992 JG851988:JG851992 TC851988:TC851992 ACY851988:ACY851992 AMU851988:AMU851992 AWQ851988:AWQ851992 BGM851988:BGM851992 BQI851988:BQI851992 CAE851988:CAE851992 CKA851988:CKA851992 CTW851988:CTW851992 DDS851988:DDS851992 DNO851988:DNO851992 DXK851988:DXK851992 EHG851988:EHG851992 ERC851988:ERC851992 FAY851988:FAY851992 FKU851988:FKU851992 FUQ851988:FUQ851992 GEM851988:GEM851992 GOI851988:GOI851992 GYE851988:GYE851992 HIA851988:HIA851992 HRW851988:HRW851992 IBS851988:IBS851992 ILO851988:ILO851992 IVK851988:IVK851992 JFG851988:JFG851992 JPC851988:JPC851992 JYY851988:JYY851992 KIU851988:KIU851992 KSQ851988:KSQ851992 LCM851988:LCM851992 LMI851988:LMI851992 LWE851988:LWE851992 MGA851988:MGA851992 MPW851988:MPW851992 MZS851988:MZS851992 NJO851988:NJO851992 NTK851988:NTK851992 ODG851988:ODG851992 ONC851988:ONC851992 OWY851988:OWY851992 PGU851988:PGU851992 PQQ851988:PQQ851992 QAM851988:QAM851992 QKI851988:QKI851992 QUE851988:QUE851992 REA851988:REA851992 RNW851988:RNW851992 RXS851988:RXS851992 SHO851988:SHO851992 SRK851988:SRK851992 TBG851988:TBG851992 TLC851988:TLC851992 TUY851988:TUY851992 UEU851988:UEU851992 UOQ851988:UOQ851992 UYM851988:UYM851992 VII851988:VII851992 VSE851988:VSE851992 WCA851988:WCA851992 WLW851988:WLW851992 WVS851988:WVS851992 K917524:K917528 JG917524:JG917528 TC917524:TC917528 ACY917524:ACY917528 AMU917524:AMU917528 AWQ917524:AWQ917528 BGM917524:BGM917528 BQI917524:BQI917528 CAE917524:CAE917528 CKA917524:CKA917528 CTW917524:CTW917528 DDS917524:DDS917528 DNO917524:DNO917528 DXK917524:DXK917528 EHG917524:EHG917528 ERC917524:ERC917528 FAY917524:FAY917528 FKU917524:FKU917528 FUQ917524:FUQ917528 GEM917524:GEM917528 GOI917524:GOI917528 GYE917524:GYE917528 HIA917524:HIA917528 HRW917524:HRW917528 IBS917524:IBS917528 ILO917524:ILO917528 IVK917524:IVK917528 JFG917524:JFG917528 JPC917524:JPC917528 JYY917524:JYY917528 KIU917524:KIU917528 KSQ917524:KSQ917528 LCM917524:LCM917528 LMI917524:LMI917528 LWE917524:LWE917528 MGA917524:MGA917528 MPW917524:MPW917528 MZS917524:MZS917528 NJO917524:NJO917528 NTK917524:NTK917528 ODG917524:ODG917528 ONC917524:ONC917528 OWY917524:OWY917528 PGU917524:PGU917528 PQQ917524:PQQ917528 QAM917524:QAM917528 QKI917524:QKI917528 QUE917524:QUE917528 REA917524:REA917528 RNW917524:RNW917528 RXS917524:RXS917528 SHO917524:SHO917528 SRK917524:SRK917528 TBG917524:TBG917528 TLC917524:TLC917528 TUY917524:TUY917528 UEU917524:UEU917528 UOQ917524:UOQ917528 UYM917524:UYM917528 VII917524:VII917528 VSE917524:VSE917528 WCA917524:WCA917528 WLW917524:WLW917528 WVS917524:WVS917528 K983060:K983064 JG983060:JG983064 TC983060:TC983064 ACY983060:ACY983064 AMU983060:AMU983064 AWQ983060:AWQ983064 BGM983060:BGM983064 BQI983060:BQI983064 CAE983060:CAE983064 CKA983060:CKA983064 CTW983060:CTW983064 DDS983060:DDS983064 DNO983060:DNO983064 DXK983060:DXK983064 EHG983060:EHG983064 ERC983060:ERC983064 FAY983060:FAY983064 FKU983060:FKU983064 FUQ983060:FUQ983064 GEM983060:GEM983064 GOI983060:GOI983064 GYE983060:GYE983064 HIA983060:HIA983064 HRW983060:HRW983064 IBS983060:IBS983064 ILO983060:ILO983064 IVK983060:IVK983064 JFG983060:JFG983064 JPC983060:JPC983064 JYY983060:JYY983064 KIU983060:KIU983064 KSQ983060:KSQ983064 LCM983060:LCM983064 LMI983060:LMI983064 LWE983060:LWE983064 MGA983060:MGA983064 MPW983060:MPW983064 MZS983060:MZS983064 NJO983060:NJO983064 NTK983060:NTK983064 ODG983060:ODG983064 ONC983060:ONC983064 OWY983060:OWY983064 PGU983060:PGU983064 PQQ983060:PQQ983064 QAM983060:QAM983064 QKI983060:QKI983064 QUE983060:QUE983064 REA983060:REA983064 RNW983060:RNW983064 RXS983060:RXS983064 SHO983060:SHO983064 SRK983060:SRK983064 TBG983060:TBG983064 TLC983060:TLC983064 TUY983060:TUY983064 UEU983060:UEU983064 UOQ983060:UOQ983064 UYM983060:UYM983064 VII983060:VII983064 VSE983060:VSE983064 WCA983060:WCA983064 WLW983060:WLW983064 WVS983060:WVS983064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formula1>$S$31:$T$31</formula1>
    </dataValidation>
    <dataValidation type="list" allowBlank="1" showInputMessage="1" showErrorMessage="1" sqref="WVQ983036 WBY983036 VSC983036 VIG983036 UYK983036 UOO983036 UES983036 TUW983036 TLA983036 TBE983036 SRI983036 SHM983036 RXQ983036 RNU983036 RDY983036 QUC983036 QKG983036 QAK983036 PQO983036 PGS983036 OWW983036 ONA983036 ODE983036 NTI983036 NJM983036 MZQ983036 MPU983036 MFY983036 LWC983036 LMG983036 LCK983036 KSO983036 KIS983036 JYW983036 JPA983036 JFE983036 IVI983036 ILM983036 IBQ983036 HRU983036 HHY983036 GYC983036 GOG983036 GEK983036 FUO983036 FKS983036 FAW983036 ERA983036 EHE983036 DXI983036 DNM983036 DDQ983036 CTU983036 CJY983036 CAC983036 BQG983036 BGK983036 AWO983036 AMS983036 ACW983036 TA983036 JE983036 H983036:I983036 WVQ917500 WLU917500 WBY917500 VSC917500 VIG917500 UYK917500 UOO917500 UES917500 TUW917500 TLA917500 TBE917500 SRI917500 SHM917500 RXQ917500 RNU917500 RDY917500 QUC917500 QKG917500 QAK917500 PQO917500 PGS917500 OWW917500 ONA917500 ODE917500 NTI917500 NJM917500 MZQ917500 MPU917500 MFY917500 LWC917500 LMG917500 LCK917500 KSO917500 KIS917500 JYW917500 JPA917500 JFE917500 IVI917500 ILM917500 IBQ917500 HRU917500 HHY917500 GYC917500 GOG917500 GEK917500 FUO917500 FKS917500 FAW917500 ERA917500 EHE917500 DXI917500 DNM917500 DDQ917500 CTU917500 CJY917500 CAC917500 BQG917500 BGK917500 AWO917500 AMS917500 ACW917500 TA917500 JE917500 H917500:I917500 WVQ851964 WLU851964 WBY851964 VSC851964 VIG851964 UYK851964 UOO851964 UES851964 TUW851964 TLA851964 TBE851964 SRI851964 SHM851964 RXQ851964 RNU851964 RDY851964 QUC851964 QKG851964 QAK851964 PQO851964 PGS851964 OWW851964 ONA851964 ODE851964 NTI851964 NJM851964 MZQ851964 MPU851964 MFY851964 LWC851964 LMG851964 LCK851964 KSO851964 KIS851964 JYW851964 JPA851964 JFE851964 IVI851964 ILM851964 IBQ851964 HRU851964 HHY851964 GYC851964 GOG851964 GEK851964 FUO851964 FKS851964 FAW851964 ERA851964 EHE851964 DXI851964 DNM851964 DDQ851964 CTU851964 CJY851964 CAC851964 BQG851964 BGK851964 AWO851964 AMS851964 ACW851964 TA851964 JE851964 H851964:I851964 WVQ786428 WLU786428 WBY786428 VSC786428 VIG786428 UYK786428 UOO786428 UES786428 TUW786428 TLA786428 TBE786428 SRI786428 SHM786428 RXQ786428 RNU786428 RDY786428 QUC786428 QKG786428 QAK786428 PQO786428 PGS786428 OWW786428 ONA786428 ODE786428 NTI786428 NJM786428 MZQ786428 MPU786428 MFY786428 LWC786428 LMG786428 LCK786428 KSO786428 KIS786428 JYW786428 JPA786428 JFE786428 IVI786428 ILM786428 IBQ786428 HRU786428 HHY786428 GYC786428 GOG786428 GEK786428 FUO786428 FKS786428 FAW786428 ERA786428 EHE786428 DXI786428 DNM786428 DDQ786428 CTU786428 CJY786428 CAC786428 BQG786428 BGK786428 AWO786428 AMS786428 ACW786428 TA786428 JE786428 H786428:I786428 WVQ720892 WLU720892 WBY720892 VSC720892 VIG720892 UYK720892 UOO720892 UES720892 TUW720892 TLA720892 TBE720892 SRI720892 SHM720892 RXQ720892 RNU720892 RDY720892 QUC720892 QKG720892 QAK720892 PQO720892 PGS720892 OWW720892 ONA720892 ODE720892 NTI720892 NJM720892 MZQ720892 MPU720892 MFY720892 LWC720892 LMG720892 LCK720892 KSO720892 KIS720892 JYW720892 JPA720892 JFE720892 IVI720892 ILM720892 IBQ720892 HRU720892 HHY720892 GYC720892 GOG720892 GEK720892 FUO720892 FKS720892 FAW720892 ERA720892 EHE720892 DXI720892 DNM720892 DDQ720892 CTU720892 CJY720892 CAC720892 BQG720892 BGK720892 AWO720892 AMS720892 ACW720892 TA720892 JE720892 H720892:I720892 WVQ655356 WLU655356 WBY655356 VSC655356 VIG655356 UYK655356 UOO655356 UES655356 TUW655356 TLA655356 TBE655356 SRI655356 SHM655356 RXQ655356 RNU655356 RDY655356 QUC655356 QKG655356 QAK655356 PQO655356 PGS655356 OWW655356 ONA655356 ODE655356 NTI655356 NJM655356 MZQ655356 MPU655356 MFY655356 LWC655356 LMG655356 LCK655356 KSO655356 KIS655356 JYW655356 JPA655356 JFE655356 IVI655356 ILM655356 IBQ655356 HRU655356 HHY655356 GYC655356 GOG655356 GEK655356 FUO655356 FKS655356 FAW655356 ERA655356 EHE655356 DXI655356 DNM655356 DDQ655356 CTU655356 CJY655356 CAC655356 BQG655356 BGK655356 AWO655356 AMS655356 ACW655356 TA655356 JE655356 H655356:I655356 WVQ589820 WLU589820 WBY589820 VSC589820 VIG589820 UYK589820 UOO589820 UES589820 TUW589820 TLA589820 TBE589820 SRI589820 SHM589820 RXQ589820 RNU589820 RDY589820 QUC589820 QKG589820 QAK589820 PQO589820 PGS589820 OWW589820 ONA589820 ODE589820 NTI589820 NJM589820 MZQ589820 MPU589820 MFY589820 LWC589820 LMG589820 LCK589820 KSO589820 KIS589820 JYW589820 JPA589820 JFE589820 IVI589820 ILM589820 IBQ589820 HRU589820 HHY589820 GYC589820 GOG589820 GEK589820 FUO589820 FKS589820 FAW589820 ERA589820 EHE589820 DXI589820 DNM589820 DDQ589820 CTU589820 CJY589820 CAC589820 BQG589820 BGK589820 AWO589820 AMS589820 ACW589820 TA589820 JE589820 H589820:I589820 WVQ524284 WLU524284 WBY524284 VSC524284 VIG524284 UYK524284 UOO524284 UES524284 TUW524284 TLA524284 TBE524284 SRI524284 SHM524284 RXQ524284 RNU524284 RDY524284 QUC524284 QKG524284 QAK524284 PQO524284 PGS524284 OWW524284 ONA524284 ODE524284 NTI524284 NJM524284 MZQ524284 MPU524284 MFY524284 LWC524284 LMG524284 LCK524284 KSO524284 KIS524284 JYW524284 JPA524284 JFE524284 IVI524284 ILM524284 IBQ524284 HRU524284 HHY524284 GYC524284 GOG524284 GEK524284 FUO524284 FKS524284 FAW524284 ERA524284 EHE524284 DXI524284 DNM524284 DDQ524284 CTU524284 CJY524284 CAC524284 BQG524284 BGK524284 AWO524284 AMS524284 ACW524284 TA524284 JE524284 H524284:I524284 WVQ458748 WLU458748 WBY458748 VSC458748 VIG458748 UYK458748 UOO458748 UES458748 TUW458748 TLA458748 TBE458748 SRI458748 SHM458748 RXQ458748 RNU458748 RDY458748 QUC458748 QKG458748 QAK458748 PQO458748 PGS458748 OWW458748 ONA458748 ODE458748 NTI458748 NJM458748 MZQ458748 MPU458748 MFY458748 LWC458748 LMG458748 LCK458748 KSO458748 KIS458748 JYW458748 JPA458748 JFE458748 IVI458748 ILM458748 IBQ458748 HRU458748 HHY458748 GYC458748 GOG458748 GEK458748 FUO458748 FKS458748 FAW458748 ERA458748 EHE458748 DXI458748 DNM458748 DDQ458748 CTU458748 CJY458748 CAC458748 BQG458748 BGK458748 AWO458748 AMS458748 ACW458748 TA458748 JE458748 H458748:I458748 WVQ393212 WLU393212 WBY393212 VSC393212 VIG393212 UYK393212 UOO393212 UES393212 TUW393212 TLA393212 TBE393212 SRI393212 SHM393212 RXQ393212 RNU393212 RDY393212 QUC393212 QKG393212 QAK393212 PQO393212 PGS393212 OWW393212 ONA393212 ODE393212 NTI393212 NJM393212 MZQ393212 MPU393212 MFY393212 LWC393212 LMG393212 LCK393212 KSO393212 KIS393212 JYW393212 JPA393212 JFE393212 IVI393212 ILM393212 IBQ393212 HRU393212 HHY393212 GYC393212 GOG393212 GEK393212 FUO393212 FKS393212 FAW393212 ERA393212 EHE393212 DXI393212 DNM393212 DDQ393212 CTU393212 CJY393212 CAC393212 BQG393212 BGK393212 AWO393212 AMS393212 ACW393212 TA393212 JE393212 H393212:I393212 WVQ327676 WLU327676 WBY327676 VSC327676 VIG327676 UYK327676 UOO327676 UES327676 TUW327676 TLA327676 TBE327676 SRI327676 SHM327676 RXQ327676 RNU327676 RDY327676 QUC327676 QKG327676 QAK327676 PQO327676 PGS327676 OWW327676 ONA327676 ODE327676 NTI327676 NJM327676 MZQ327676 MPU327676 MFY327676 LWC327676 LMG327676 LCK327676 KSO327676 KIS327676 JYW327676 JPA327676 JFE327676 IVI327676 ILM327676 IBQ327676 HRU327676 HHY327676 GYC327676 GOG327676 GEK327676 FUO327676 FKS327676 FAW327676 ERA327676 EHE327676 DXI327676 DNM327676 DDQ327676 CTU327676 CJY327676 CAC327676 BQG327676 BGK327676 AWO327676 AMS327676 ACW327676 TA327676 JE327676 H327676:I327676 WVQ262140 WLU262140 WBY262140 VSC262140 VIG262140 UYK262140 UOO262140 UES262140 TUW262140 TLA262140 TBE262140 SRI262140 SHM262140 RXQ262140 RNU262140 RDY262140 QUC262140 QKG262140 QAK262140 PQO262140 PGS262140 OWW262140 ONA262140 ODE262140 NTI262140 NJM262140 MZQ262140 MPU262140 MFY262140 LWC262140 LMG262140 LCK262140 KSO262140 KIS262140 JYW262140 JPA262140 JFE262140 IVI262140 ILM262140 IBQ262140 HRU262140 HHY262140 GYC262140 GOG262140 GEK262140 FUO262140 FKS262140 FAW262140 ERA262140 EHE262140 DXI262140 DNM262140 DDQ262140 CTU262140 CJY262140 CAC262140 BQG262140 BGK262140 AWO262140 AMS262140 ACW262140 TA262140 JE262140 H262140:I262140 WVQ196604 WLU196604 WBY196604 VSC196604 VIG196604 UYK196604 UOO196604 UES196604 TUW196604 TLA196604 TBE196604 SRI196604 SHM196604 RXQ196604 RNU196604 RDY196604 QUC196604 QKG196604 QAK196604 PQO196604 PGS196604 OWW196604 ONA196604 ODE196604 NTI196604 NJM196604 MZQ196604 MPU196604 MFY196604 LWC196604 LMG196604 LCK196604 KSO196604 KIS196604 JYW196604 JPA196604 JFE196604 IVI196604 ILM196604 IBQ196604 HRU196604 HHY196604 GYC196604 GOG196604 GEK196604 FUO196604 FKS196604 FAW196604 ERA196604 EHE196604 DXI196604 DNM196604 DDQ196604 CTU196604 CJY196604 CAC196604 BQG196604 BGK196604 AWO196604 AMS196604 ACW196604 TA196604 JE196604 H196604:I196604 WVQ131068 WLU131068 WBY131068 VSC131068 VIG131068 UYK131068 UOO131068 UES131068 TUW131068 TLA131068 TBE131068 SRI131068 SHM131068 RXQ131068 RNU131068 RDY131068 QUC131068 QKG131068 QAK131068 PQO131068 PGS131068 OWW131068 ONA131068 ODE131068 NTI131068 NJM131068 MZQ131068 MPU131068 MFY131068 LWC131068 LMG131068 LCK131068 KSO131068 KIS131068 JYW131068 JPA131068 JFE131068 IVI131068 ILM131068 IBQ131068 HRU131068 HHY131068 GYC131068 GOG131068 GEK131068 FUO131068 FKS131068 FAW131068 ERA131068 EHE131068 DXI131068 DNM131068 DDQ131068 CTU131068 CJY131068 CAC131068 BQG131068 BGK131068 AWO131068 AMS131068 ACW131068 TA131068 JE131068 H131068:I131068 WVQ65532 WLU65532 WBY65532 VSC65532 VIG65532 UYK65532 UOO65532 UES65532 TUW65532 TLA65532 TBE65532 SRI65532 SHM65532 RXQ65532 RNU65532 RDY65532 QUC65532 QKG65532 QAK65532 PQO65532 PGS65532 OWW65532 ONA65532 ODE65532 NTI65532 NJM65532 MZQ65532 MPU65532 MFY65532 LWC65532 LMG65532 LCK65532 KSO65532 KIS65532 JYW65532 JPA65532 JFE65532 IVI65532 ILM65532 IBQ65532 HRU65532 HHY65532 GYC65532 GOG65532 GEK65532 FUO65532 FKS65532 FAW65532 ERA65532 EHE65532 DXI65532 DNM65532 DDQ65532 CTU65532 CJY65532 CAC65532 BQG65532 BGK65532 AWO65532 AMS65532 ACW65532 TA65532 JE65532 H65532:I65532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6">
      <formula1>$O$49:$R$49</formula1>
    </dataValidation>
    <dataValidation type="list" allowBlank="1" showInputMessage="1" showErrorMessage="1" sqref="WVQ983029 WBY983029 VSC983029 VIG983029 UYK983029 UOO983029 UES983029 TUW983029 TLA983029 TBE983029 SRI983029 SHM983029 RXQ983029 RNU983029 RDY983029 QUC983029 QKG983029 QAK983029 PQO983029 PGS983029 OWW983029 ONA983029 ODE983029 NTI983029 NJM983029 MZQ983029 MPU983029 MFY983029 LWC983029 LMG983029 LCK983029 KSO983029 KIS983029 JYW983029 JPA983029 JFE983029 IVI983029 ILM983029 IBQ983029 HRU983029 HHY983029 GYC983029 GOG983029 GEK983029 FUO983029 FKS983029 FAW983029 ERA983029 EHE983029 DXI983029 DNM983029 DDQ983029 CTU983029 CJY983029 CAC983029 BQG983029 BGK983029 AWO983029 AMS983029 ACW983029 TA983029 JE983029 H983029:I983029 WVQ917493 WLU917493 WBY917493 VSC917493 VIG917493 UYK917493 UOO917493 UES917493 TUW917493 TLA917493 TBE917493 SRI917493 SHM917493 RXQ917493 RNU917493 RDY917493 QUC917493 QKG917493 QAK917493 PQO917493 PGS917493 OWW917493 ONA917493 ODE917493 NTI917493 NJM917493 MZQ917493 MPU917493 MFY917493 LWC917493 LMG917493 LCK917493 KSO917493 KIS917493 JYW917493 JPA917493 JFE917493 IVI917493 ILM917493 IBQ917493 HRU917493 HHY917493 GYC917493 GOG917493 GEK917493 FUO917493 FKS917493 FAW917493 ERA917493 EHE917493 DXI917493 DNM917493 DDQ917493 CTU917493 CJY917493 CAC917493 BQG917493 BGK917493 AWO917493 AMS917493 ACW917493 TA917493 JE917493 H917493:I917493 WVQ851957 WLU851957 WBY851957 VSC851957 VIG851957 UYK851957 UOO851957 UES851957 TUW851957 TLA851957 TBE851957 SRI851957 SHM851957 RXQ851957 RNU851957 RDY851957 QUC851957 QKG851957 QAK851957 PQO851957 PGS851957 OWW851957 ONA851957 ODE851957 NTI851957 NJM851957 MZQ851957 MPU851957 MFY851957 LWC851957 LMG851957 LCK851957 KSO851957 KIS851957 JYW851957 JPA851957 JFE851957 IVI851957 ILM851957 IBQ851957 HRU851957 HHY851957 GYC851957 GOG851957 GEK851957 FUO851957 FKS851957 FAW851957 ERA851957 EHE851957 DXI851957 DNM851957 DDQ851957 CTU851957 CJY851957 CAC851957 BQG851957 BGK851957 AWO851957 AMS851957 ACW851957 TA851957 JE851957 H851957:I851957 WVQ786421 WLU786421 WBY786421 VSC786421 VIG786421 UYK786421 UOO786421 UES786421 TUW786421 TLA786421 TBE786421 SRI786421 SHM786421 RXQ786421 RNU786421 RDY786421 QUC786421 QKG786421 QAK786421 PQO786421 PGS786421 OWW786421 ONA786421 ODE786421 NTI786421 NJM786421 MZQ786421 MPU786421 MFY786421 LWC786421 LMG786421 LCK786421 KSO786421 KIS786421 JYW786421 JPA786421 JFE786421 IVI786421 ILM786421 IBQ786421 HRU786421 HHY786421 GYC786421 GOG786421 GEK786421 FUO786421 FKS786421 FAW786421 ERA786421 EHE786421 DXI786421 DNM786421 DDQ786421 CTU786421 CJY786421 CAC786421 BQG786421 BGK786421 AWO786421 AMS786421 ACW786421 TA786421 JE786421 H786421:I786421 WVQ720885 WLU720885 WBY720885 VSC720885 VIG720885 UYK720885 UOO720885 UES720885 TUW720885 TLA720885 TBE720885 SRI720885 SHM720885 RXQ720885 RNU720885 RDY720885 QUC720885 QKG720885 QAK720885 PQO720885 PGS720885 OWW720885 ONA720885 ODE720885 NTI720885 NJM720885 MZQ720885 MPU720885 MFY720885 LWC720885 LMG720885 LCK720885 KSO720885 KIS720885 JYW720885 JPA720885 JFE720885 IVI720885 ILM720885 IBQ720885 HRU720885 HHY720885 GYC720885 GOG720885 GEK720885 FUO720885 FKS720885 FAW720885 ERA720885 EHE720885 DXI720885 DNM720885 DDQ720885 CTU720885 CJY720885 CAC720885 BQG720885 BGK720885 AWO720885 AMS720885 ACW720885 TA720885 JE720885 H720885:I720885 WVQ655349 WLU655349 WBY655349 VSC655349 VIG655349 UYK655349 UOO655349 UES655349 TUW655349 TLA655349 TBE655349 SRI655349 SHM655349 RXQ655349 RNU655349 RDY655349 QUC655349 QKG655349 QAK655349 PQO655349 PGS655349 OWW655349 ONA655349 ODE655349 NTI655349 NJM655349 MZQ655349 MPU655349 MFY655349 LWC655349 LMG655349 LCK655349 KSO655349 KIS655349 JYW655349 JPA655349 JFE655349 IVI655349 ILM655349 IBQ655349 HRU655349 HHY655349 GYC655349 GOG655349 GEK655349 FUO655349 FKS655349 FAW655349 ERA655349 EHE655349 DXI655349 DNM655349 DDQ655349 CTU655349 CJY655349 CAC655349 BQG655349 BGK655349 AWO655349 AMS655349 ACW655349 TA655349 JE655349 H655349:I655349 WVQ589813 WLU589813 WBY589813 VSC589813 VIG589813 UYK589813 UOO589813 UES589813 TUW589813 TLA589813 TBE589813 SRI589813 SHM589813 RXQ589813 RNU589813 RDY589813 QUC589813 QKG589813 QAK589813 PQO589813 PGS589813 OWW589813 ONA589813 ODE589813 NTI589813 NJM589813 MZQ589813 MPU589813 MFY589813 LWC589813 LMG589813 LCK589813 KSO589813 KIS589813 JYW589813 JPA589813 JFE589813 IVI589813 ILM589813 IBQ589813 HRU589813 HHY589813 GYC589813 GOG589813 GEK589813 FUO589813 FKS589813 FAW589813 ERA589813 EHE589813 DXI589813 DNM589813 DDQ589813 CTU589813 CJY589813 CAC589813 BQG589813 BGK589813 AWO589813 AMS589813 ACW589813 TA589813 JE589813 H589813:I589813 WVQ524277 WLU524277 WBY524277 VSC524277 VIG524277 UYK524277 UOO524277 UES524277 TUW524277 TLA524277 TBE524277 SRI524277 SHM524277 RXQ524277 RNU524277 RDY524277 QUC524277 QKG524277 QAK524277 PQO524277 PGS524277 OWW524277 ONA524277 ODE524277 NTI524277 NJM524277 MZQ524277 MPU524277 MFY524277 LWC524277 LMG524277 LCK524277 KSO524277 KIS524277 JYW524277 JPA524277 JFE524277 IVI524277 ILM524277 IBQ524277 HRU524277 HHY524277 GYC524277 GOG524277 GEK524277 FUO524277 FKS524277 FAW524277 ERA524277 EHE524277 DXI524277 DNM524277 DDQ524277 CTU524277 CJY524277 CAC524277 BQG524277 BGK524277 AWO524277 AMS524277 ACW524277 TA524277 JE524277 H524277:I524277 WVQ458741 WLU458741 WBY458741 VSC458741 VIG458741 UYK458741 UOO458741 UES458741 TUW458741 TLA458741 TBE458741 SRI458741 SHM458741 RXQ458741 RNU458741 RDY458741 QUC458741 QKG458741 QAK458741 PQO458741 PGS458741 OWW458741 ONA458741 ODE458741 NTI458741 NJM458741 MZQ458741 MPU458741 MFY458741 LWC458741 LMG458741 LCK458741 KSO458741 KIS458741 JYW458741 JPA458741 JFE458741 IVI458741 ILM458741 IBQ458741 HRU458741 HHY458741 GYC458741 GOG458741 GEK458741 FUO458741 FKS458741 FAW458741 ERA458741 EHE458741 DXI458741 DNM458741 DDQ458741 CTU458741 CJY458741 CAC458741 BQG458741 BGK458741 AWO458741 AMS458741 ACW458741 TA458741 JE458741 H458741:I458741 WVQ393205 WLU393205 WBY393205 VSC393205 VIG393205 UYK393205 UOO393205 UES393205 TUW393205 TLA393205 TBE393205 SRI393205 SHM393205 RXQ393205 RNU393205 RDY393205 QUC393205 QKG393205 QAK393205 PQO393205 PGS393205 OWW393205 ONA393205 ODE393205 NTI393205 NJM393205 MZQ393205 MPU393205 MFY393205 LWC393205 LMG393205 LCK393205 KSO393205 KIS393205 JYW393205 JPA393205 JFE393205 IVI393205 ILM393205 IBQ393205 HRU393205 HHY393205 GYC393205 GOG393205 GEK393205 FUO393205 FKS393205 FAW393205 ERA393205 EHE393205 DXI393205 DNM393205 DDQ393205 CTU393205 CJY393205 CAC393205 BQG393205 BGK393205 AWO393205 AMS393205 ACW393205 TA393205 JE393205 H393205:I393205 WVQ327669 WLU327669 WBY327669 VSC327669 VIG327669 UYK327669 UOO327669 UES327669 TUW327669 TLA327669 TBE327669 SRI327669 SHM327669 RXQ327669 RNU327669 RDY327669 QUC327669 QKG327669 QAK327669 PQO327669 PGS327669 OWW327669 ONA327669 ODE327669 NTI327669 NJM327669 MZQ327669 MPU327669 MFY327669 LWC327669 LMG327669 LCK327669 KSO327669 KIS327669 JYW327669 JPA327669 JFE327669 IVI327669 ILM327669 IBQ327669 HRU327669 HHY327669 GYC327669 GOG327669 GEK327669 FUO327669 FKS327669 FAW327669 ERA327669 EHE327669 DXI327669 DNM327669 DDQ327669 CTU327669 CJY327669 CAC327669 BQG327669 BGK327669 AWO327669 AMS327669 ACW327669 TA327669 JE327669 H327669:I327669 WVQ262133 WLU262133 WBY262133 VSC262133 VIG262133 UYK262133 UOO262133 UES262133 TUW262133 TLA262133 TBE262133 SRI262133 SHM262133 RXQ262133 RNU262133 RDY262133 QUC262133 QKG262133 QAK262133 PQO262133 PGS262133 OWW262133 ONA262133 ODE262133 NTI262133 NJM262133 MZQ262133 MPU262133 MFY262133 LWC262133 LMG262133 LCK262133 KSO262133 KIS262133 JYW262133 JPA262133 JFE262133 IVI262133 ILM262133 IBQ262133 HRU262133 HHY262133 GYC262133 GOG262133 GEK262133 FUO262133 FKS262133 FAW262133 ERA262133 EHE262133 DXI262133 DNM262133 DDQ262133 CTU262133 CJY262133 CAC262133 BQG262133 BGK262133 AWO262133 AMS262133 ACW262133 TA262133 JE262133 H262133:I262133 WVQ196597 WLU196597 WBY196597 VSC196597 VIG196597 UYK196597 UOO196597 UES196597 TUW196597 TLA196597 TBE196597 SRI196597 SHM196597 RXQ196597 RNU196597 RDY196597 QUC196597 QKG196597 QAK196597 PQO196597 PGS196597 OWW196597 ONA196597 ODE196597 NTI196597 NJM196597 MZQ196597 MPU196597 MFY196597 LWC196597 LMG196597 LCK196597 KSO196597 KIS196597 JYW196597 JPA196597 JFE196597 IVI196597 ILM196597 IBQ196597 HRU196597 HHY196597 GYC196597 GOG196597 GEK196597 FUO196597 FKS196597 FAW196597 ERA196597 EHE196597 DXI196597 DNM196597 DDQ196597 CTU196597 CJY196597 CAC196597 BQG196597 BGK196597 AWO196597 AMS196597 ACW196597 TA196597 JE196597 H196597:I196597 WVQ131061 WLU131061 WBY131061 VSC131061 VIG131061 UYK131061 UOO131061 UES131061 TUW131061 TLA131061 TBE131061 SRI131061 SHM131061 RXQ131061 RNU131061 RDY131061 QUC131061 QKG131061 QAK131061 PQO131061 PGS131061 OWW131061 ONA131061 ODE131061 NTI131061 NJM131061 MZQ131061 MPU131061 MFY131061 LWC131061 LMG131061 LCK131061 KSO131061 KIS131061 JYW131061 JPA131061 JFE131061 IVI131061 ILM131061 IBQ131061 HRU131061 HHY131061 GYC131061 GOG131061 GEK131061 FUO131061 FKS131061 FAW131061 ERA131061 EHE131061 DXI131061 DNM131061 DDQ131061 CTU131061 CJY131061 CAC131061 BQG131061 BGK131061 AWO131061 AMS131061 ACW131061 TA131061 JE131061 H131061:I131061 WVQ65525 WLU65525 WBY65525 VSC65525 VIG65525 UYK65525 UOO65525 UES65525 TUW65525 TLA65525 TBE65525 SRI65525 SHM65525 RXQ65525 RNU65525 RDY65525 QUC65525 QKG65525 QAK65525 PQO65525 PGS65525 OWW65525 ONA65525 ODE65525 NTI65525 NJM65525 MZQ65525 MPU65525 MFY65525 LWC65525 LMG65525 LCK65525 KSO65525 KIS65525 JYW65525 JPA65525 JFE65525 IVI65525 ILM65525 IBQ65525 HRU65525 HHY65525 GYC65525 GOG65525 GEK65525 FUO65525 FKS65525 FAW65525 ERA65525 EHE65525 DXI65525 DNM65525 DDQ65525 CTU65525 CJY65525 CAC65525 BQG65525 BGK65525 AWO65525 AMS65525 ACW65525 TA65525 JE65525 H65525:I65525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29">
      <formula1>$P$40:$Q$40</formula1>
    </dataValidation>
    <dataValidation type="list" allowBlank="1" showInputMessage="1" showErrorMessage="1" sqref="WVQ983028 WLU983028 WBY983028 VSC983028 VIG983028 UYK983028 UOO983028 UES983028 TUW983028 TLA983028 TBE983028 SRI983028 SHM983028 RXQ983028 RNU983028 RDY983028 QUC983028 QKG983028 QAK983028 PQO983028 PGS983028 OWW983028 ONA983028 ODE983028 NTI983028 NJM983028 MZQ983028 MPU983028 MFY983028 LWC983028 LMG983028 LCK983028 KSO983028 KIS983028 JYW983028 JPA983028 JFE983028 IVI983028 ILM983028 IBQ983028 HRU983028 HHY983028 GYC983028 GOG983028 GEK983028 FUO983028 FKS983028 FAW983028 ERA983028 EHE983028 DXI983028 DNM983028 DDQ983028 CTU983028 CJY983028 CAC983028 BQG983028 BGK983028 AWO983028 AMS983028 ACW983028 TA983028 JE983028 H983028:I983028 WVQ917492 WLU917492 WBY917492 VSC917492 VIG917492 UYK917492 UOO917492 UES917492 TUW917492 TLA917492 TBE917492 SRI917492 SHM917492 RXQ917492 RNU917492 RDY917492 QUC917492 QKG917492 QAK917492 PQO917492 PGS917492 OWW917492 ONA917492 ODE917492 NTI917492 NJM917492 MZQ917492 MPU917492 MFY917492 LWC917492 LMG917492 LCK917492 KSO917492 KIS917492 JYW917492 JPA917492 JFE917492 IVI917492 ILM917492 IBQ917492 HRU917492 HHY917492 GYC917492 GOG917492 GEK917492 FUO917492 FKS917492 FAW917492 ERA917492 EHE917492 DXI917492 DNM917492 DDQ917492 CTU917492 CJY917492 CAC917492 BQG917492 BGK917492 AWO917492 AMS917492 ACW917492 TA917492 JE917492 H917492:I917492 WVQ851956 WLU851956 WBY851956 VSC851956 VIG851956 UYK851956 UOO851956 UES851956 TUW851956 TLA851956 TBE851956 SRI851956 SHM851956 RXQ851956 RNU851956 RDY851956 QUC851956 QKG851956 QAK851956 PQO851956 PGS851956 OWW851956 ONA851956 ODE851956 NTI851956 NJM851956 MZQ851956 MPU851956 MFY851956 LWC851956 LMG851956 LCK851956 KSO851956 KIS851956 JYW851956 JPA851956 JFE851956 IVI851956 ILM851956 IBQ851956 HRU851956 HHY851956 GYC851956 GOG851956 GEK851956 FUO851956 FKS851956 FAW851956 ERA851956 EHE851956 DXI851956 DNM851956 DDQ851956 CTU851956 CJY851956 CAC851956 BQG851956 BGK851956 AWO851956 AMS851956 ACW851956 TA851956 JE851956 H851956:I851956 WVQ786420 WLU786420 WBY786420 VSC786420 VIG786420 UYK786420 UOO786420 UES786420 TUW786420 TLA786420 TBE786420 SRI786420 SHM786420 RXQ786420 RNU786420 RDY786420 QUC786420 QKG786420 QAK786420 PQO786420 PGS786420 OWW786420 ONA786420 ODE786420 NTI786420 NJM786420 MZQ786420 MPU786420 MFY786420 LWC786420 LMG786420 LCK786420 KSO786420 KIS786420 JYW786420 JPA786420 JFE786420 IVI786420 ILM786420 IBQ786420 HRU786420 HHY786420 GYC786420 GOG786420 GEK786420 FUO786420 FKS786420 FAW786420 ERA786420 EHE786420 DXI786420 DNM786420 DDQ786420 CTU786420 CJY786420 CAC786420 BQG786420 BGK786420 AWO786420 AMS786420 ACW786420 TA786420 JE786420 H786420:I786420 WVQ720884 WLU720884 WBY720884 VSC720884 VIG720884 UYK720884 UOO720884 UES720884 TUW720884 TLA720884 TBE720884 SRI720884 SHM720884 RXQ720884 RNU720884 RDY720884 QUC720884 QKG720884 QAK720884 PQO720884 PGS720884 OWW720884 ONA720884 ODE720884 NTI720884 NJM720884 MZQ720884 MPU720884 MFY720884 LWC720884 LMG720884 LCK720884 KSO720884 KIS720884 JYW720884 JPA720884 JFE720884 IVI720884 ILM720884 IBQ720884 HRU720884 HHY720884 GYC720884 GOG720884 GEK720884 FUO720884 FKS720884 FAW720884 ERA720884 EHE720884 DXI720884 DNM720884 DDQ720884 CTU720884 CJY720884 CAC720884 BQG720884 BGK720884 AWO720884 AMS720884 ACW720884 TA720884 JE720884 H720884:I720884 WVQ655348 WLU655348 WBY655348 VSC655348 VIG655348 UYK655348 UOO655348 UES655348 TUW655348 TLA655348 TBE655348 SRI655348 SHM655348 RXQ655348 RNU655348 RDY655348 QUC655348 QKG655348 QAK655348 PQO655348 PGS655348 OWW655348 ONA655348 ODE655348 NTI655348 NJM655348 MZQ655348 MPU655348 MFY655348 LWC655348 LMG655348 LCK655348 KSO655348 KIS655348 JYW655348 JPA655348 JFE655348 IVI655348 ILM655348 IBQ655348 HRU655348 HHY655348 GYC655348 GOG655348 GEK655348 FUO655348 FKS655348 FAW655348 ERA655348 EHE655348 DXI655348 DNM655348 DDQ655348 CTU655348 CJY655348 CAC655348 BQG655348 BGK655348 AWO655348 AMS655348 ACW655348 TA655348 JE655348 H655348:I655348 WVQ589812 WLU589812 WBY589812 VSC589812 VIG589812 UYK589812 UOO589812 UES589812 TUW589812 TLA589812 TBE589812 SRI589812 SHM589812 RXQ589812 RNU589812 RDY589812 QUC589812 QKG589812 QAK589812 PQO589812 PGS589812 OWW589812 ONA589812 ODE589812 NTI589812 NJM589812 MZQ589812 MPU589812 MFY589812 LWC589812 LMG589812 LCK589812 KSO589812 KIS589812 JYW589812 JPA589812 JFE589812 IVI589812 ILM589812 IBQ589812 HRU589812 HHY589812 GYC589812 GOG589812 GEK589812 FUO589812 FKS589812 FAW589812 ERA589812 EHE589812 DXI589812 DNM589812 DDQ589812 CTU589812 CJY589812 CAC589812 BQG589812 BGK589812 AWO589812 AMS589812 ACW589812 TA589812 JE589812 H589812:I589812 WVQ524276 WLU524276 WBY524276 VSC524276 VIG524276 UYK524276 UOO524276 UES524276 TUW524276 TLA524276 TBE524276 SRI524276 SHM524276 RXQ524276 RNU524276 RDY524276 QUC524276 QKG524276 QAK524276 PQO524276 PGS524276 OWW524276 ONA524276 ODE524276 NTI524276 NJM524276 MZQ524276 MPU524276 MFY524276 LWC524276 LMG524276 LCK524276 KSO524276 KIS524276 JYW524276 JPA524276 JFE524276 IVI524276 ILM524276 IBQ524276 HRU524276 HHY524276 GYC524276 GOG524276 GEK524276 FUO524276 FKS524276 FAW524276 ERA524276 EHE524276 DXI524276 DNM524276 DDQ524276 CTU524276 CJY524276 CAC524276 BQG524276 BGK524276 AWO524276 AMS524276 ACW524276 TA524276 JE524276 H524276:I524276 WVQ458740 WLU458740 WBY458740 VSC458740 VIG458740 UYK458740 UOO458740 UES458740 TUW458740 TLA458740 TBE458740 SRI458740 SHM458740 RXQ458740 RNU458740 RDY458740 QUC458740 QKG458740 QAK458740 PQO458740 PGS458740 OWW458740 ONA458740 ODE458740 NTI458740 NJM458740 MZQ458740 MPU458740 MFY458740 LWC458740 LMG458740 LCK458740 KSO458740 KIS458740 JYW458740 JPA458740 JFE458740 IVI458740 ILM458740 IBQ458740 HRU458740 HHY458740 GYC458740 GOG458740 GEK458740 FUO458740 FKS458740 FAW458740 ERA458740 EHE458740 DXI458740 DNM458740 DDQ458740 CTU458740 CJY458740 CAC458740 BQG458740 BGK458740 AWO458740 AMS458740 ACW458740 TA458740 JE458740 H458740:I458740 WVQ393204 WLU393204 WBY393204 VSC393204 VIG393204 UYK393204 UOO393204 UES393204 TUW393204 TLA393204 TBE393204 SRI393204 SHM393204 RXQ393204 RNU393204 RDY393204 QUC393204 QKG393204 QAK393204 PQO393204 PGS393204 OWW393204 ONA393204 ODE393204 NTI393204 NJM393204 MZQ393204 MPU393204 MFY393204 LWC393204 LMG393204 LCK393204 KSO393204 KIS393204 JYW393204 JPA393204 JFE393204 IVI393204 ILM393204 IBQ393204 HRU393204 HHY393204 GYC393204 GOG393204 GEK393204 FUO393204 FKS393204 FAW393204 ERA393204 EHE393204 DXI393204 DNM393204 DDQ393204 CTU393204 CJY393204 CAC393204 BQG393204 BGK393204 AWO393204 AMS393204 ACW393204 TA393204 JE393204 H393204:I393204 WVQ327668 WLU327668 WBY327668 VSC327668 VIG327668 UYK327668 UOO327668 UES327668 TUW327668 TLA327668 TBE327668 SRI327668 SHM327668 RXQ327668 RNU327668 RDY327668 QUC327668 QKG327668 QAK327668 PQO327668 PGS327668 OWW327668 ONA327668 ODE327668 NTI327668 NJM327668 MZQ327668 MPU327668 MFY327668 LWC327668 LMG327668 LCK327668 KSO327668 KIS327668 JYW327668 JPA327668 JFE327668 IVI327668 ILM327668 IBQ327668 HRU327668 HHY327668 GYC327668 GOG327668 GEK327668 FUO327668 FKS327668 FAW327668 ERA327668 EHE327668 DXI327668 DNM327668 DDQ327668 CTU327668 CJY327668 CAC327668 BQG327668 BGK327668 AWO327668 AMS327668 ACW327668 TA327668 JE327668 H327668:I327668 WVQ262132 WLU262132 WBY262132 VSC262132 VIG262132 UYK262132 UOO262132 UES262132 TUW262132 TLA262132 TBE262132 SRI262132 SHM262132 RXQ262132 RNU262132 RDY262132 QUC262132 QKG262132 QAK262132 PQO262132 PGS262132 OWW262132 ONA262132 ODE262132 NTI262132 NJM262132 MZQ262132 MPU262132 MFY262132 LWC262132 LMG262132 LCK262132 KSO262132 KIS262132 JYW262132 JPA262132 JFE262132 IVI262132 ILM262132 IBQ262132 HRU262132 HHY262132 GYC262132 GOG262132 GEK262132 FUO262132 FKS262132 FAW262132 ERA262132 EHE262132 DXI262132 DNM262132 DDQ262132 CTU262132 CJY262132 CAC262132 BQG262132 BGK262132 AWO262132 AMS262132 ACW262132 TA262132 JE262132 H262132:I262132 WVQ196596 WLU196596 WBY196596 VSC196596 VIG196596 UYK196596 UOO196596 UES196596 TUW196596 TLA196596 TBE196596 SRI196596 SHM196596 RXQ196596 RNU196596 RDY196596 QUC196596 QKG196596 QAK196596 PQO196596 PGS196596 OWW196596 ONA196596 ODE196596 NTI196596 NJM196596 MZQ196596 MPU196596 MFY196596 LWC196596 LMG196596 LCK196596 KSO196596 KIS196596 JYW196596 JPA196596 JFE196596 IVI196596 ILM196596 IBQ196596 HRU196596 HHY196596 GYC196596 GOG196596 GEK196596 FUO196596 FKS196596 FAW196596 ERA196596 EHE196596 DXI196596 DNM196596 DDQ196596 CTU196596 CJY196596 CAC196596 BQG196596 BGK196596 AWO196596 AMS196596 ACW196596 TA196596 JE196596 H196596:I196596 WVQ131060 WLU131060 WBY131060 VSC131060 VIG131060 UYK131060 UOO131060 UES131060 TUW131060 TLA131060 TBE131060 SRI131060 SHM131060 RXQ131060 RNU131060 RDY131060 QUC131060 QKG131060 QAK131060 PQO131060 PGS131060 OWW131060 ONA131060 ODE131060 NTI131060 NJM131060 MZQ131060 MPU131060 MFY131060 LWC131060 LMG131060 LCK131060 KSO131060 KIS131060 JYW131060 JPA131060 JFE131060 IVI131060 ILM131060 IBQ131060 HRU131060 HHY131060 GYC131060 GOG131060 GEK131060 FUO131060 FKS131060 FAW131060 ERA131060 EHE131060 DXI131060 DNM131060 DDQ131060 CTU131060 CJY131060 CAC131060 BQG131060 BGK131060 AWO131060 AMS131060 ACW131060 TA131060 JE131060 H131060:I131060 WVQ65524 WLU65524 WBY65524 VSC65524 VIG65524 UYK65524 UOO65524 UES65524 TUW65524 TLA65524 TBE65524 SRI65524 SHM65524 RXQ65524 RNU65524 RDY65524 QUC65524 QKG65524 QAK65524 PQO65524 PGS65524 OWW65524 ONA65524 ODE65524 NTI65524 NJM65524 MZQ65524 MPU65524 MFY65524 LWC65524 LMG65524 LCK65524 KSO65524 KIS65524 JYW65524 JPA65524 JFE65524 IVI65524 ILM65524 IBQ65524 HRU65524 HHY65524 GYC65524 GOG65524 GEK65524 FUO65524 FKS65524 FAW65524 ERA65524 EHE65524 DXI65524 DNM65524 DDQ65524 CTU65524 CJY65524 CAC65524 BQG65524 BGK65524 AWO65524 AMS65524 ACW65524 TA65524 JE65524 H65524:I65524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26:WVQ983027 WBY983026:WBY983027 VSC983026:VSC983027 VIG983026:VIG983027 UYK983026:UYK983027 UOO983026:UOO983027 UES983026:UES983027 TUW983026:TUW983027 TLA983026:TLA983027 TBE983026:TBE983027 SRI983026:SRI983027 SHM983026:SHM983027 RXQ983026:RXQ983027 RNU983026:RNU983027 RDY983026:RDY983027 QUC983026:QUC983027 QKG983026:QKG983027 QAK983026:QAK983027 PQO983026:PQO983027 PGS983026:PGS983027 OWW983026:OWW983027 ONA983026:ONA983027 ODE983026:ODE983027 NTI983026:NTI983027 NJM983026:NJM983027 MZQ983026:MZQ983027 MPU983026:MPU983027 MFY983026:MFY983027 LWC983026:LWC983027 LMG983026:LMG983027 LCK983026:LCK983027 KSO983026:KSO983027 KIS983026:KIS983027 JYW983026:JYW983027 JPA983026:JPA983027 JFE983026:JFE983027 IVI983026:IVI983027 ILM983026:ILM983027 IBQ983026:IBQ983027 HRU983026:HRU983027 HHY983026:HHY983027 GYC983026:GYC983027 GOG983026:GOG983027 GEK983026:GEK983027 FUO983026:FUO983027 FKS983026:FKS983027 FAW983026:FAW983027 ERA983026:ERA983027 EHE983026:EHE983027 DXI983026:DXI983027 DNM983026:DNM983027 DDQ983026:DDQ983027 CTU983026:CTU983027 CJY983026:CJY983027 CAC983026:CAC983027 BQG983026:BQG983027 BGK983026:BGK983027 AWO983026:AWO983027 AMS983026:AMS983027 ACW983026:ACW983027 TA983026:TA983027 JE983026:JE983027 H983026:I983027 WVQ917490:WVQ917491 WLU917490:WLU917491 WBY917490:WBY917491 VSC917490:VSC917491 VIG917490:VIG917491 UYK917490:UYK917491 UOO917490:UOO917491 UES917490:UES917491 TUW917490:TUW917491 TLA917490:TLA917491 TBE917490:TBE917491 SRI917490:SRI917491 SHM917490:SHM917491 RXQ917490:RXQ917491 RNU917490:RNU917491 RDY917490:RDY917491 QUC917490:QUC917491 QKG917490:QKG917491 QAK917490:QAK917491 PQO917490:PQO917491 PGS917490:PGS917491 OWW917490:OWW917491 ONA917490:ONA917491 ODE917490:ODE917491 NTI917490:NTI917491 NJM917490:NJM917491 MZQ917490:MZQ917491 MPU917490:MPU917491 MFY917490:MFY917491 LWC917490:LWC917491 LMG917490:LMG917491 LCK917490:LCK917491 KSO917490:KSO917491 KIS917490:KIS917491 JYW917490:JYW917491 JPA917490:JPA917491 JFE917490:JFE917491 IVI917490:IVI917491 ILM917490:ILM917491 IBQ917490:IBQ917491 HRU917490:HRU917491 HHY917490:HHY917491 GYC917490:GYC917491 GOG917490:GOG917491 GEK917490:GEK917491 FUO917490:FUO917491 FKS917490:FKS917491 FAW917490:FAW917491 ERA917490:ERA917491 EHE917490:EHE917491 DXI917490:DXI917491 DNM917490:DNM917491 DDQ917490:DDQ917491 CTU917490:CTU917491 CJY917490:CJY917491 CAC917490:CAC917491 BQG917490:BQG917491 BGK917490:BGK917491 AWO917490:AWO917491 AMS917490:AMS917491 ACW917490:ACW917491 TA917490:TA917491 JE917490:JE917491 H917490:I917491 WVQ851954:WVQ851955 WLU851954:WLU851955 WBY851954:WBY851955 VSC851954:VSC851955 VIG851954:VIG851955 UYK851954:UYK851955 UOO851954:UOO851955 UES851954:UES851955 TUW851954:TUW851955 TLA851954:TLA851955 TBE851954:TBE851955 SRI851954:SRI851955 SHM851954:SHM851955 RXQ851954:RXQ851955 RNU851954:RNU851955 RDY851954:RDY851955 QUC851954:QUC851955 QKG851954:QKG851955 QAK851954:QAK851955 PQO851954:PQO851955 PGS851954:PGS851955 OWW851954:OWW851955 ONA851954:ONA851955 ODE851954:ODE851955 NTI851954:NTI851955 NJM851954:NJM851955 MZQ851954:MZQ851955 MPU851954:MPU851955 MFY851954:MFY851955 LWC851954:LWC851955 LMG851954:LMG851955 LCK851954:LCK851955 KSO851954:KSO851955 KIS851954:KIS851955 JYW851954:JYW851955 JPA851954:JPA851955 JFE851954:JFE851955 IVI851954:IVI851955 ILM851954:ILM851955 IBQ851954:IBQ851955 HRU851954:HRU851955 HHY851954:HHY851955 GYC851954:GYC851955 GOG851954:GOG851955 GEK851954:GEK851955 FUO851954:FUO851955 FKS851954:FKS851955 FAW851954:FAW851955 ERA851954:ERA851955 EHE851954:EHE851955 DXI851954:DXI851955 DNM851954:DNM851955 DDQ851954:DDQ851955 CTU851954:CTU851955 CJY851954:CJY851955 CAC851954:CAC851955 BQG851954:BQG851955 BGK851954:BGK851955 AWO851954:AWO851955 AMS851954:AMS851955 ACW851954:ACW851955 TA851954:TA851955 JE851954:JE851955 H851954:I851955 WVQ786418:WVQ786419 WLU786418:WLU786419 WBY786418:WBY786419 VSC786418:VSC786419 VIG786418:VIG786419 UYK786418:UYK786419 UOO786418:UOO786419 UES786418:UES786419 TUW786418:TUW786419 TLA786418:TLA786419 TBE786418:TBE786419 SRI786418:SRI786419 SHM786418:SHM786419 RXQ786418:RXQ786419 RNU786418:RNU786419 RDY786418:RDY786419 QUC786418:QUC786419 QKG786418:QKG786419 QAK786418:QAK786419 PQO786418:PQO786419 PGS786418:PGS786419 OWW786418:OWW786419 ONA786418:ONA786419 ODE786418:ODE786419 NTI786418:NTI786419 NJM786418:NJM786419 MZQ786418:MZQ786419 MPU786418:MPU786419 MFY786418:MFY786419 LWC786418:LWC786419 LMG786418:LMG786419 LCK786418:LCK786419 KSO786418:KSO786419 KIS786418:KIS786419 JYW786418:JYW786419 JPA786418:JPA786419 JFE786418:JFE786419 IVI786418:IVI786419 ILM786418:ILM786419 IBQ786418:IBQ786419 HRU786418:HRU786419 HHY786418:HHY786419 GYC786418:GYC786419 GOG786418:GOG786419 GEK786418:GEK786419 FUO786418:FUO786419 FKS786418:FKS786419 FAW786418:FAW786419 ERA786418:ERA786419 EHE786418:EHE786419 DXI786418:DXI786419 DNM786418:DNM786419 DDQ786418:DDQ786419 CTU786418:CTU786419 CJY786418:CJY786419 CAC786418:CAC786419 BQG786418:BQG786419 BGK786418:BGK786419 AWO786418:AWO786419 AMS786418:AMS786419 ACW786418:ACW786419 TA786418:TA786419 JE786418:JE786419 H786418:I786419 WVQ720882:WVQ720883 WLU720882:WLU720883 WBY720882:WBY720883 VSC720882:VSC720883 VIG720882:VIG720883 UYK720882:UYK720883 UOO720882:UOO720883 UES720882:UES720883 TUW720882:TUW720883 TLA720882:TLA720883 TBE720882:TBE720883 SRI720882:SRI720883 SHM720882:SHM720883 RXQ720882:RXQ720883 RNU720882:RNU720883 RDY720882:RDY720883 QUC720882:QUC720883 QKG720882:QKG720883 QAK720882:QAK720883 PQO720882:PQO720883 PGS720882:PGS720883 OWW720882:OWW720883 ONA720882:ONA720883 ODE720882:ODE720883 NTI720882:NTI720883 NJM720882:NJM720883 MZQ720882:MZQ720883 MPU720882:MPU720883 MFY720882:MFY720883 LWC720882:LWC720883 LMG720882:LMG720883 LCK720882:LCK720883 KSO720882:KSO720883 KIS720882:KIS720883 JYW720882:JYW720883 JPA720882:JPA720883 JFE720882:JFE720883 IVI720882:IVI720883 ILM720882:ILM720883 IBQ720882:IBQ720883 HRU720882:HRU720883 HHY720882:HHY720883 GYC720882:GYC720883 GOG720882:GOG720883 GEK720882:GEK720883 FUO720882:FUO720883 FKS720882:FKS720883 FAW720882:FAW720883 ERA720882:ERA720883 EHE720882:EHE720883 DXI720882:DXI720883 DNM720882:DNM720883 DDQ720882:DDQ720883 CTU720882:CTU720883 CJY720882:CJY720883 CAC720882:CAC720883 BQG720882:BQG720883 BGK720882:BGK720883 AWO720882:AWO720883 AMS720882:AMS720883 ACW720882:ACW720883 TA720882:TA720883 JE720882:JE720883 H720882:I720883 WVQ655346:WVQ655347 WLU655346:WLU655347 WBY655346:WBY655347 VSC655346:VSC655347 VIG655346:VIG655347 UYK655346:UYK655347 UOO655346:UOO655347 UES655346:UES655347 TUW655346:TUW655347 TLA655346:TLA655347 TBE655346:TBE655347 SRI655346:SRI655347 SHM655346:SHM655347 RXQ655346:RXQ655347 RNU655346:RNU655347 RDY655346:RDY655347 QUC655346:QUC655347 QKG655346:QKG655347 QAK655346:QAK655347 PQO655346:PQO655347 PGS655346:PGS655347 OWW655346:OWW655347 ONA655346:ONA655347 ODE655346:ODE655347 NTI655346:NTI655347 NJM655346:NJM655347 MZQ655346:MZQ655347 MPU655346:MPU655347 MFY655346:MFY655347 LWC655346:LWC655347 LMG655346:LMG655347 LCK655346:LCK655347 KSO655346:KSO655347 KIS655346:KIS655347 JYW655346:JYW655347 JPA655346:JPA655347 JFE655346:JFE655347 IVI655346:IVI655347 ILM655346:ILM655347 IBQ655346:IBQ655347 HRU655346:HRU655347 HHY655346:HHY655347 GYC655346:GYC655347 GOG655346:GOG655347 GEK655346:GEK655347 FUO655346:FUO655347 FKS655346:FKS655347 FAW655346:FAW655347 ERA655346:ERA655347 EHE655346:EHE655347 DXI655346:DXI655347 DNM655346:DNM655347 DDQ655346:DDQ655347 CTU655346:CTU655347 CJY655346:CJY655347 CAC655346:CAC655347 BQG655346:BQG655347 BGK655346:BGK655347 AWO655346:AWO655347 AMS655346:AMS655347 ACW655346:ACW655347 TA655346:TA655347 JE655346:JE655347 H655346:I655347 WVQ589810:WVQ589811 WLU589810:WLU589811 WBY589810:WBY589811 VSC589810:VSC589811 VIG589810:VIG589811 UYK589810:UYK589811 UOO589810:UOO589811 UES589810:UES589811 TUW589810:TUW589811 TLA589810:TLA589811 TBE589810:TBE589811 SRI589810:SRI589811 SHM589810:SHM589811 RXQ589810:RXQ589811 RNU589810:RNU589811 RDY589810:RDY589811 QUC589810:QUC589811 QKG589810:QKG589811 QAK589810:QAK589811 PQO589810:PQO589811 PGS589810:PGS589811 OWW589810:OWW589811 ONA589810:ONA589811 ODE589810:ODE589811 NTI589810:NTI589811 NJM589810:NJM589811 MZQ589810:MZQ589811 MPU589810:MPU589811 MFY589810:MFY589811 LWC589810:LWC589811 LMG589810:LMG589811 LCK589810:LCK589811 KSO589810:KSO589811 KIS589810:KIS589811 JYW589810:JYW589811 JPA589810:JPA589811 JFE589810:JFE589811 IVI589810:IVI589811 ILM589810:ILM589811 IBQ589810:IBQ589811 HRU589810:HRU589811 HHY589810:HHY589811 GYC589810:GYC589811 GOG589810:GOG589811 GEK589810:GEK589811 FUO589810:FUO589811 FKS589810:FKS589811 FAW589810:FAW589811 ERA589810:ERA589811 EHE589810:EHE589811 DXI589810:DXI589811 DNM589810:DNM589811 DDQ589810:DDQ589811 CTU589810:CTU589811 CJY589810:CJY589811 CAC589810:CAC589811 BQG589810:BQG589811 BGK589810:BGK589811 AWO589810:AWO589811 AMS589810:AMS589811 ACW589810:ACW589811 TA589810:TA589811 JE589810:JE589811 H589810:I589811 WVQ524274:WVQ524275 WLU524274:WLU524275 WBY524274:WBY524275 VSC524274:VSC524275 VIG524274:VIG524275 UYK524274:UYK524275 UOO524274:UOO524275 UES524274:UES524275 TUW524274:TUW524275 TLA524274:TLA524275 TBE524274:TBE524275 SRI524274:SRI524275 SHM524274:SHM524275 RXQ524274:RXQ524275 RNU524274:RNU524275 RDY524274:RDY524275 QUC524274:QUC524275 QKG524274:QKG524275 QAK524274:QAK524275 PQO524274:PQO524275 PGS524274:PGS524275 OWW524274:OWW524275 ONA524274:ONA524275 ODE524274:ODE524275 NTI524274:NTI524275 NJM524274:NJM524275 MZQ524274:MZQ524275 MPU524274:MPU524275 MFY524274:MFY524275 LWC524274:LWC524275 LMG524274:LMG524275 LCK524274:LCK524275 KSO524274:KSO524275 KIS524274:KIS524275 JYW524274:JYW524275 JPA524274:JPA524275 JFE524274:JFE524275 IVI524274:IVI524275 ILM524274:ILM524275 IBQ524274:IBQ524275 HRU524274:HRU524275 HHY524274:HHY524275 GYC524274:GYC524275 GOG524274:GOG524275 GEK524274:GEK524275 FUO524274:FUO524275 FKS524274:FKS524275 FAW524274:FAW524275 ERA524274:ERA524275 EHE524274:EHE524275 DXI524274:DXI524275 DNM524274:DNM524275 DDQ524274:DDQ524275 CTU524274:CTU524275 CJY524274:CJY524275 CAC524274:CAC524275 BQG524274:BQG524275 BGK524274:BGK524275 AWO524274:AWO524275 AMS524274:AMS524275 ACW524274:ACW524275 TA524274:TA524275 JE524274:JE524275 H524274:I524275 WVQ458738:WVQ458739 WLU458738:WLU458739 WBY458738:WBY458739 VSC458738:VSC458739 VIG458738:VIG458739 UYK458738:UYK458739 UOO458738:UOO458739 UES458738:UES458739 TUW458738:TUW458739 TLA458738:TLA458739 TBE458738:TBE458739 SRI458738:SRI458739 SHM458738:SHM458739 RXQ458738:RXQ458739 RNU458738:RNU458739 RDY458738:RDY458739 QUC458738:QUC458739 QKG458738:QKG458739 QAK458738:QAK458739 PQO458738:PQO458739 PGS458738:PGS458739 OWW458738:OWW458739 ONA458738:ONA458739 ODE458738:ODE458739 NTI458738:NTI458739 NJM458738:NJM458739 MZQ458738:MZQ458739 MPU458738:MPU458739 MFY458738:MFY458739 LWC458738:LWC458739 LMG458738:LMG458739 LCK458738:LCK458739 KSO458738:KSO458739 KIS458738:KIS458739 JYW458738:JYW458739 JPA458738:JPA458739 JFE458738:JFE458739 IVI458738:IVI458739 ILM458738:ILM458739 IBQ458738:IBQ458739 HRU458738:HRU458739 HHY458738:HHY458739 GYC458738:GYC458739 GOG458738:GOG458739 GEK458738:GEK458739 FUO458738:FUO458739 FKS458738:FKS458739 FAW458738:FAW458739 ERA458738:ERA458739 EHE458738:EHE458739 DXI458738:DXI458739 DNM458738:DNM458739 DDQ458738:DDQ458739 CTU458738:CTU458739 CJY458738:CJY458739 CAC458738:CAC458739 BQG458738:BQG458739 BGK458738:BGK458739 AWO458738:AWO458739 AMS458738:AMS458739 ACW458738:ACW458739 TA458738:TA458739 JE458738:JE458739 H458738:I458739 WVQ393202:WVQ393203 WLU393202:WLU393203 WBY393202:WBY393203 VSC393202:VSC393203 VIG393202:VIG393203 UYK393202:UYK393203 UOO393202:UOO393203 UES393202:UES393203 TUW393202:TUW393203 TLA393202:TLA393203 TBE393202:TBE393203 SRI393202:SRI393203 SHM393202:SHM393203 RXQ393202:RXQ393203 RNU393202:RNU393203 RDY393202:RDY393203 QUC393202:QUC393203 QKG393202:QKG393203 QAK393202:QAK393203 PQO393202:PQO393203 PGS393202:PGS393203 OWW393202:OWW393203 ONA393202:ONA393203 ODE393202:ODE393203 NTI393202:NTI393203 NJM393202:NJM393203 MZQ393202:MZQ393203 MPU393202:MPU393203 MFY393202:MFY393203 LWC393202:LWC393203 LMG393202:LMG393203 LCK393202:LCK393203 KSO393202:KSO393203 KIS393202:KIS393203 JYW393202:JYW393203 JPA393202:JPA393203 JFE393202:JFE393203 IVI393202:IVI393203 ILM393202:ILM393203 IBQ393202:IBQ393203 HRU393202:HRU393203 HHY393202:HHY393203 GYC393202:GYC393203 GOG393202:GOG393203 GEK393202:GEK393203 FUO393202:FUO393203 FKS393202:FKS393203 FAW393202:FAW393203 ERA393202:ERA393203 EHE393202:EHE393203 DXI393202:DXI393203 DNM393202:DNM393203 DDQ393202:DDQ393203 CTU393202:CTU393203 CJY393202:CJY393203 CAC393202:CAC393203 BQG393202:BQG393203 BGK393202:BGK393203 AWO393202:AWO393203 AMS393202:AMS393203 ACW393202:ACW393203 TA393202:TA393203 JE393202:JE393203 H393202:I393203 WVQ327666:WVQ327667 WLU327666:WLU327667 WBY327666:WBY327667 VSC327666:VSC327667 VIG327666:VIG327667 UYK327666:UYK327667 UOO327666:UOO327667 UES327666:UES327667 TUW327666:TUW327667 TLA327666:TLA327667 TBE327666:TBE327667 SRI327666:SRI327667 SHM327666:SHM327667 RXQ327666:RXQ327667 RNU327666:RNU327667 RDY327666:RDY327667 QUC327666:QUC327667 QKG327666:QKG327667 QAK327666:QAK327667 PQO327666:PQO327667 PGS327666:PGS327667 OWW327666:OWW327667 ONA327666:ONA327667 ODE327666:ODE327667 NTI327666:NTI327667 NJM327666:NJM327667 MZQ327666:MZQ327667 MPU327666:MPU327667 MFY327666:MFY327667 LWC327666:LWC327667 LMG327666:LMG327667 LCK327666:LCK327667 KSO327666:KSO327667 KIS327666:KIS327667 JYW327666:JYW327667 JPA327666:JPA327667 JFE327666:JFE327667 IVI327666:IVI327667 ILM327666:ILM327667 IBQ327666:IBQ327667 HRU327666:HRU327667 HHY327666:HHY327667 GYC327666:GYC327667 GOG327666:GOG327667 GEK327666:GEK327667 FUO327666:FUO327667 FKS327666:FKS327667 FAW327666:FAW327667 ERA327666:ERA327667 EHE327666:EHE327667 DXI327666:DXI327667 DNM327666:DNM327667 DDQ327666:DDQ327667 CTU327666:CTU327667 CJY327666:CJY327667 CAC327666:CAC327667 BQG327666:BQG327667 BGK327666:BGK327667 AWO327666:AWO327667 AMS327666:AMS327667 ACW327666:ACW327667 TA327666:TA327667 JE327666:JE327667 H327666:I327667 WVQ262130:WVQ262131 WLU262130:WLU262131 WBY262130:WBY262131 VSC262130:VSC262131 VIG262130:VIG262131 UYK262130:UYK262131 UOO262130:UOO262131 UES262130:UES262131 TUW262130:TUW262131 TLA262130:TLA262131 TBE262130:TBE262131 SRI262130:SRI262131 SHM262130:SHM262131 RXQ262130:RXQ262131 RNU262130:RNU262131 RDY262130:RDY262131 QUC262130:QUC262131 QKG262130:QKG262131 QAK262130:QAK262131 PQO262130:PQO262131 PGS262130:PGS262131 OWW262130:OWW262131 ONA262130:ONA262131 ODE262130:ODE262131 NTI262130:NTI262131 NJM262130:NJM262131 MZQ262130:MZQ262131 MPU262130:MPU262131 MFY262130:MFY262131 LWC262130:LWC262131 LMG262130:LMG262131 LCK262130:LCK262131 KSO262130:KSO262131 KIS262130:KIS262131 JYW262130:JYW262131 JPA262130:JPA262131 JFE262130:JFE262131 IVI262130:IVI262131 ILM262130:ILM262131 IBQ262130:IBQ262131 HRU262130:HRU262131 HHY262130:HHY262131 GYC262130:GYC262131 GOG262130:GOG262131 GEK262130:GEK262131 FUO262130:FUO262131 FKS262130:FKS262131 FAW262130:FAW262131 ERA262130:ERA262131 EHE262130:EHE262131 DXI262130:DXI262131 DNM262130:DNM262131 DDQ262130:DDQ262131 CTU262130:CTU262131 CJY262130:CJY262131 CAC262130:CAC262131 BQG262130:BQG262131 BGK262130:BGK262131 AWO262130:AWO262131 AMS262130:AMS262131 ACW262130:ACW262131 TA262130:TA262131 JE262130:JE262131 H262130:I262131 WVQ196594:WVQ196595 WLU196594:WLU196595 WBY196594:WBY196595 VSC196594:VSC196595 VIG196594:VIG196595 UYK196594:UYK196595 UOO196594:UOO196595 UES196594:UES196595 TUW196594:TUW196595 TLA196594:TLA196595 TBE196594:TBE196595 SRI196594:SRI196595 SHM196594:SHM196595 RXQ196594:RXQ196595 RNU196594:RNU196595 RDY196594:RDY196595 QUC196594:QUC196595 QKG196594:QKG196595 QAK196594:QAK196595 PQO196594:PQO196595 PGS196594:PGS196595 OWW196594:OWW196595 ONA196594:ONA196595 ODE196594:ODE196595 NTI196594:NTI196595 NJM196594:NJM196595 MZQ196594:MZQ196595 MPU196594:MPU196595 MFY196594:MFY196595 LWC196594:LWC196595 LMG196594:LMG196595 LCK196594:LCK196595 KSO196594:KSO196595 KIS196594:KIS196595 JYW196594:JYW196595 JPA196594:JPA196595 JFE196594:JFE196595 IVI196594:IVI196595 ILM196594:ILM196595 IBQ196594:IBQ196595 HRU196594:HRU196595 HHY196594:HHY196595 GYC196594:GYC196595 GOG196594:GOG196595 GEK196594:GEK196595 FUO196594:FUO196595 FKS196594:FKS196595 FAW196594:FAW196595 ERA196594:ERA196595 EHE196594:EHE196595 DXI196594:DXI196595 DNM196594:DNM196595 DDQ196594:DDQ196595 CTU196594:CTU196595 CJY196594:CJY196595 CAC196594:CAC196595 BQG196594:BQG196595 BGK196594:BGK196595 AWO196594:AWO196595 AMS196594:AMS196595 ACW196594:ACW196595 TA196594:TA196595 JE196594:JE196595 H196594:I196595 WVQ131058:WVQ131059 WLU131058:WLU131059 WBY131058:WBY131059 VSC131058:VSC131059 VIG131058:VIG131059 UYK131058:UYK131059 UOO131058:UOO131059 UES131058:UES131059 TUW131058:TUW131059 TLA131058:TLA131059 TBE131058:TBE131059 SRI131058:SRI131059 SHM131058:SHM131059 RXQ131058:RXQ131059 RNU131058:RNU131059 RDY131058:RDY131059 QUC131058:QUC131059 QKG131058:QKG131059 QAK131058:QAK131059 PQO131058:PQO131059 PGS131058:PGS131059 OWW131058:OWW131059 ONA131058:ONA131059 ODE131058:ODE131059 NTI131058:NTI131059 NJM131058:NJM131059 MZQ131058:MZQ131059 MPU131058:MPU131059 MFY131058:MFY131059 LWC131058:LWC131059 LMG131058:LMG131059 LCK131058:LCK131059 KSO131058:KSO131059 KIS131058:KIS131059 JYW131058:JYW131059 JPA131058:JPA131059 JFE131058:JFE131059 IVI131058:IVI131059 ILM131058:ILM131059 IBQ131058:IBQ131059 HRU131058:HRU131059 HHY131058:HHY131059 GYC131058:GYC131059 GOG131058:GOG131059 GEK131058:GEK131059 FUO131058:FUO131059 FKS131058:FKS131059 FAW131058:FAW131059 ERA131058:ERA131059 EHE131058:EHE131059 DXI131058:DXI131059 DNM131058:DNM131059 DDQ131058:DDQ131059 CTU131058:CTU131059 CJY131058:CJY131059 CAC131058:CAC131059 BQG131058:BQG131059 BGK131058:BGK131059 AWO131058:AWO131059 AMS131058:AMS131059 ACW131058:ACW131059 TA131058:TA131059 JE131058:JE131059 H131058:I131059 WVQ65522:WVQ65523 WLU65522:WLU65523 WBY65522:WBY65523 VSC65522:VSC65523 VIG65522:VIG65523 UYK65522:UYK65523 UOO65522:UOO65523 UES65522:UES65523 TUW65522:TUW65523 TLA65522:TLA65523 TBE65522:TBE65523 SRI65522:SRI65523 SHM65522:SHM65523 RXQ65522:RXQ65523 RNU65522:RNU65523 RDY65522:RDY65523 QUC65522:QUC65523 QKG65522:QKG65523 QAK65522:QAK65523 PQO65522:PQO65523 PGS65522:PGS65523 OWW65522:OWW65523 ONA65522:ONA65523 ODE65522:ODE65523 NTI65522:NTI65523 NJM65522:NJM65523 MZQ65522:MZQ65523 MPU65522:MPU65523 MFY65522:MFY65523 LWC65522:LWC65523 LMG65522:LMG65523 LCK65522:LCK65523 KSO65522:KSO65523 KIS65522:KIS65523 JYW65522:JYW65523 JPA65522:JPA65523 JFE65522:JFE65523 IVI65522:IVI65523 ILM65522:ILM65523 IBQ65522:IBQ65523 HRU65522:HRU65523 HHY65522:HHY65523 GYC65522:GYC65523 GOG65522:GOG65523 GEK65522:GEK65523 FUO65522:FUO65523 FKS65522:FKS65523 FAW65522:FAW65523 ERA65522:ERA65523 EHE65522:EHE65523 DXI65522:DXI65523 DNM65522:DNM65523 DDQ65522:DDQ65523 CTU65522:CTU65523 CJY65522:CJY65523 CAC65522:CAC65523 BQG65522:BQG65523 BGK65522:BGK65523 AWO65522:AWO65523 AMS65522:AMS65523 ACW65522:ACW65523 TA65522:TA65523 JE65522:JE65523 H65522:I65523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6:WLU983027">
      <formula1>$P$37:$Q$37</formula1>
    </dataValidation>
    <dataValidation type="list" allowBlank="1" showInputMessage="1" showErrorMessage="1" sqref="WVQ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H983025:I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H917489:I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H851953:I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H786417:I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H720881:I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H655345:I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H589809:I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H524273:I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H458737:I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H393201:I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H327665:I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H262129:I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H196593:I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H131057:I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H65521:I65521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5">
      <formula1>$P$36:$Q$36</formula1>
    </dataValidation>
    <dataValidation type="list" allowBlank="1" showInputMessage="1" showErrorMessage="1" sqref="WVQ98302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18:I65518 JE65518 TA65518 ACW65518 AMS65518 AWO65518 BGK65518 BQG65518 CAC65518 CJY65518 CTU65518 DDQ65518 DNM65518 DXI65518 EHE65518 ERA65518 FAW65518 FKS65518 FUO65518 GEK65518 GOG65518 GYC65518 HHY65518 HRU65518 IBQ65518 ILM65518 IVI65518 JFE65518 JPA65518 JYW65518 KIS65518 KSO65518 LCK65518 LMG65518 LWC65518 MFY65518 MPU65518 MZQ65518 NJM65518 NTI65518 ODE65518 ONA65518 OWW65518 PGS65518 PQO65518 QAK65518 QKG65518 QUC65518 RDY65518 RNU65518 RXQ65518 SHM65518 SRI65518 TBE65518 TLA65518 TUW65518 UES65518 UOO65518 UYK65518 VIG65518 VSC65518 WBY65518 WLU65518 WVQ65518 H131054:I131054 JE131054 TA131054 ACW131054 AMS131054 AWO131054 BGK131054 BQG131054 CAC131054 CJY131054 CTU131054 DDQ131054 DNM131054 DXI131054 EHE131054 ERA131054 FAW131054 FKS131054 FUO131054 GEK131054 GOG131054 GYC131054 HHY131054 HRU131054 IBQ131054 ILM131054 IVI131054 JFE131054 JPA131054 JYW131054 KIS131054 KSO131054 LCK131054 LMG131054 LWC131054 MFY131054 MPU131054 MZQ131054 NJM131054 NTI131054 ODE131054 ONA131054 OWW131054 PGS131054 PQO131054 QAK131054 QKG131054 QUC131054 RDY131054 RNU131054 RXQ131054 SHM131054 SRI131054 TBE131054 TLA131054 TUW131054 UES131054 UOO131054 UYK131054 VIG131054 VSC131054 WBY131054 WLU131054 WVQ131054 H196590:I196590 JE196590 TA196590 ACW196590 AMS196590 AWO196590 BGK196590 BQG196590 CAC196590 CJY196590 CTU196590 DDQ196590 DNM196590 DXI196590 EHE196590 ERA196590 FAW196590 FKS196590 FUO196590 GEK196590 GOG196590 GYC196590 HHY196590 HRU196590 IBQ196590 ILM196590 IVI196590 JFE196590 JPA196590 JYW196590 KIS196590 KSO196590 LCK196590 LMG196590 LWC196590 MFY196590 MPU196590 MZQ196590 NJM196590 NTI196590 ODE196590 ONA196590 OWW196590 PGS196590 PQO196590 QAK196590 QKG196590 QUC196590 RDY196590 RNU196590 RXQ196590 SHM196590 SRI196590 TBE196590 TLA196590 TUW196590 UES196590 UOO196590 UYK196590 VIG196590 VSC196590 WBY196590 WLU196590 WVQ196590 H262126:I262126 JE262126 TA262126 ACW262126 AMS262126 AWO262126 BGK262126 BQG262126 CAC262126 CJY262126 CTU262126 DDQ262126 DNM262126 DXI262126 EHE262126 ERA262126 FAW262126 FKS262126 FUO262126 GEK262126 GOG262126 GYC262126 HHY262126 HRU262126 IBQ262126 ILM262126 IVI262126 JFE262126 JPA262126 JYW262126 KIS262126 KSO262126 LCK262126 LMG262126 LWC262126 MFY262126 MPU262126 MZQ262126 NJM262126 NTI262126 ODE262126 ONA262126 OWW262126 PGS262126 PQO262126 QAK262126 QKG262126 QUC262126 RDY262126 RNU262126 RXQ262126 SHM262126 SRI262126 TBE262126 TLA262126 TUW262126 UES262126 UOO262126 UYK262126 VIG262126 VSC262126 WBY262126 WLU262126 WVQ262126 H327662:I327662 JE327662 TA327662 ACW327662 AMS327662 AWO327662 BGK327662 BQG327662 CAC327662 CJY327662 CTU327662 DDQ327662 DNM327662 DXI327662 EHE327662 ERA327662 FAW327662 FKS327662 FUO327662 GEK327662 GOG327662 GYC327662 HHY327662 HRU327662 IBQ327662 ILM327662 IVI327662 JFE327662 JPA327662 JYW327662 KIS327662 KSO327662 LCK327662 LMG327662 LWC327662 MFY327662 MPU327662 MZQ327662 NJM327662 NTI327662 ODE327662 ONA327662 OWW327662 PGS327662 PQO327662 QAK327662 QKG327662 QUC327662 RDY327662 RNU327662 RXQ327662 SHM327662 SRI327662 TBE327662 TLA327662 TUW327662 UES327662 UOO327662 UYK327662 VIG327662 VSC327662 WBY327662 WLU327662 WVQ327662 H393198:I393198 JE393198 TA393198 ACW393198 AMS393198 AWO393198 BGK393198 BQG393198 CAC393198 CJY393198 CTU393198 DDQ393198 DNM393198 DXI393198 EHE393198 ERA393198 FAW393198 FKS393198 FUO393198 GEK393198 GOG393198 GYC393198 HHY393198 HRU393198 IBQ393198 ILM393198 IVI393198 JFE393198 JPA393198 JYW393198 KIS393198 KSO393198 LCK393198 LMG393198 LWC393198 MFY393198 MPU393198 MZQ393198 NJM393198 NTI393198 ODE393198 ONA393198 OWW393198 PGS393198 PQO393198 QAK393198 QKG393198 QUC393198 RDY393198 RNU393198 RXQ393198 SHM393198 SRI393198 TBE393198 TLA393198 TUW393198 UES393198 UOO393198 UYK393198 VIG393198 VSC393198 WBY393198 WLU393198 WVQ393198 H458734:I458734 JE458734 TA458734 ACW458734 AMS458734 AWO458734 BGK458734 BQG458734 CAC458734 CJY458734 CTU458734 DDQ458734 DNM458734 DXI458734 EHE458734 ERA458734 FAW458734 FKS458734 FUO458734 GEK458734 GOG458734 GYC458734 HHY458734 HRU458734 IBQ458734 ILM458734 IVI458734 JFE458734 JPA458734 JYW458734 KIS458734 KSO458734 LCK458734 LMG458734 LWC458734 MFY458734 MPU458734 MZQ458734 NJM458734 NTI458734 ODE458734 ONA458734 OWW458734 PGS458734 PQO458734 QAK458734 QKG458734 QUC458734 RDY458734 RNU458734 RXQ458734 SHM458734 SRI458734 TBE458734 TLA458734 TUW458734 UES458734 UOO458734 UYK458734 VIG458734 VSC458734 WBY458734 WLU458734 WVQ458734 H524270:I524270 JE524270 TA524270 ACW524270 AMS524270 AWO524270 BGK524270 BQG524270 CAC524270 CJY524270 CTU524270 DDQ524270 DNM524270 DXI524270 EHE524270 ERA524270 FAW524270 FKS524270 FUO524270 GEK524270 GOG524270 GYC524270 HHY524270 HRU524270 IBQ524270 ILM524270 IVI524270 JFE524270 JPA524270 JYW524270 KIS524270 KSO524270 LCK524270 LMG524270 LWC524270 MFY524270 MPU524270 MZQ524270 NJM524270 NTI524270 ODE524270 ONA524270 OWW524270 PGS524270 PQO524270 QAK524270 QKG524270 QUC524270 RDY524270 RNU524270 RXQ524270 SHM524270 SRI524270 TBE524270 TLA524270 TUW524270 UES524270 UOO524270 UYK524270 VIG524270 VSC524270 WBY524270 WLU524270 WVQ524270 H589806:I589806 JE589806 TA589806 ACW589806 AMS589806 AWO589806 BGK589806 BQG589806 CAC589806 CJY589806 CTU589806 DDQ589806 DNM589806 DXI589806 EHE589806 ERA589806 FAW589806 FKS589806 FUO589806 GEK589806 GOG589806 GYC589806 HHY589806 HRU589806 IBQ589806 ILM589806 IVI589806 JFE589806 JPA589806 JYW589806 KIS589806 KSO589806 LCK589806 LMG589806 LWC589806 MFY589806 MPU589806 MZQ589806 NJM589806 NTI589806 ODE589806 ONA589806 OWW589806 PGS589806 PQO589806 QAK589806 QKG589806 QUC589806 RDY589806 RNU589806 RXQ589806 SHM589806 SRI589806 TBE589806 TLA589806 TUW589806 UES589806 UOO589806 UYK589806 VIG589806 VSC589806 WBY589806 WLU589806 WVQ589806 H655342:I655342 JE655342 TA655342 ACW655342 AMS655342 AWO655342 BGK655342 BQG655342 CAC655342 CJY655342 CTU655342 DDQ655342 DNM655342 DXI655342 EHE655342 ERA655342 FAW655342 FKS655342 FUO655342 GEK655342 GOG655342 GYC655342 HHY655342 HRU655342 IBQ655342 ILM655342 IVI655342 JFE655342 JPA655342 JYW655342 KIS655342 KSO655342 LCK655342 LMG655342 LWC655342 MFY655342 MPU655342 MZQ655342 NJM655342 NTI655342 ODE655342 ONA655342 OWW655342 PGS655342 PQO655342 QAK655342 QKG655342 QUC655342 RDY655342 RNU655342 RXQ655342 SHM655342 SRI655342 TBE655342 TLA655342 TUW655342 UES655342 UOO655342 UYK655342 VIG655342 VSC655342 WBY655342 WLU655342 WVQ655342 H720878:I720878 JE720878 TA720878 ACW720878 AMS720878 AWO720878 BGK720878 BQG720878 CAC720878 CJY720878 CTU720878 DDQ720878 DNM720878 DXI720878 EHE720878 ERA720878 FAW720878 FKS720878 FUO720878 GEK720878 GOG720878 GYC720878 HHY720878 HRU720878 IBQ720878 ILM720878 IVI720878 JFE720878 JPA720878 JYW720878 KIS720878 KSO720878 LCK720878 LMG720878 LWC720878 MFY720878 MPU720878 MZQ720878 NJM720878 NTI720878 ODE720878 ONA720878 OWW720878 PGS720878 PQO720878 QAK720878 QKG720878 QUC720878 RDY720878 RNU720878 RXQ720878 SHM720878 SRI720878 TBE720878 TLA720878 TUW720878 UES720878 UOO720878 UYK720878 VIG720878 VSC720878 WBY720878 WLU720878 WVQ720878 H786414:I786414 JE786414 TA786414 ACW786414 AMS786414 AWO786414 BGK786414 BQG786414 CAC786414 CJY786414 CTU786414 DDQ786414 DNM786414 DXI786414 EHE786414 ERA786414 FAW786414 FKS786414 FUO786414 GEK786414 GOG786414 GYC786414 HHY786414 HRU786414 IBQ786414 ILM786414 IVI786414 JFE786414 JPA786414 JYW786414 KIS786414 KSO786414 LCK786414 LMG786414 LWC786414 MFY786414 MPU786414 MZQ786414 NJM786414 NTI786414 ODE786414 ONA786414 OWW786414 PGS786414 PQO786414 QAK786414 QKG786414 QUC786414 RDY786414 RNU786414 RXQ786414 SHM786414 SRI786414 TBE786414 TLA786414 TUW786414 UES786414 UOO786414 UYK786414 VIG786414 VSC786414 WBY786414 WLU786414 WVQ786414 H851950:I851950 JE851950 TA851950 ACW851950 AMS851950 AWO851950 BGK851950 BQG851950 CAC851950 CJY851950 CTU851950 DDQ851950 DNM851950 DXI851950 EHE851950 ERA851950 FAW851950 FKS851950 FUO851950 GEK851950 GOG851950 GYC851950 HHY851950 HRU851950 IBQ851950 ILM851950 IVI851950 JFE851950 JPA851950 JYW851950 KIS851950 KSO851950 LCK851950 LMG851950 LWC851950 MFY851950 MPU851950 MZQ851950 NJM851950 NTI851950 ODE851950 ONA851950 OWW851950 PGS851950 PQO851950 QAK851950 QKG851950 QUC851950 RDY851950 RNU851950 RXQ851950 SHM851950 SRI851950 TBE851950 TLA851950 TUW851950 UES851950 UOO851950 UYK851950 VIG851950 VSC851950 WBY851950 WLU851950 WVQ851950 H917486:I917486 JE917486 TA917486 ACW917486 AMS917486 AWO917486 BGK917486 BQG917486 CAC917486 CJY917486 CTU917486 DDQ917486 DNM917486 DXI917486 EHE917486 ERA917486 FAW917486 FKS917486 FUO917486 GEK917486 GOG917486 GYC917486 HHY917486 HRU917486 IBQ917486 ILM917486 IVI917486 JFE917486 JPA917486 JYW917486 KIS917486 KSO917486 LCK917486 LMG917486 LWC917486 MFY917486 MPU917486 MZQ917486 NJM917486 NTI917486 ODE917486 ONA917486 OWW917486 PGS917486 PQO917486 QAK917486 QKG917486 QUC917486 RDY917486 RNU917486 RXQ917486 SHM917486 SRI917486 TBE917486 TLA917486 TUW917486 UES917486 UOO917486 UYK917486 VIG917486 VSC917486 WBY917486 WLU917486 WVQ917486 H983022:I983022 JE983022 TA983022 ACW983022 AMS983022 AWO983022 BGK983022 BQG983022 CAC983022 CJY983022 CTU983022 DDQ983022 DNM983022 DXI983022 EHE983022 ERA983022 FAW983022 FKS983022 FUO983022 GEK983022 GOG983022 GYC983022 HHY983022 HRU983022 IBQ983022 ILM983022 IVI983022 JFE983022 JPA983022 JYW983022 KIS983022 KSO983022 LCK983022 LMG983022 LWC983022 MFY983022 MPU983022 MZQ983022 NJM983022 NTI983022 ODE983022 ONA983022 OWW983022 PGS983022 PQO983022 QAK983022 QKG983022 QUC983022 RDY983022 RNU983022 RXQ983022 SHM983022 SRI983022 TBE983022 TLA983022 TUW983022 UES983022 UOO983022 UYK983022 VIG983022 VSC983022 WBY983022 WLU983022 JE32 TA32">
      <formula1>$O$32:$R$32</formula1>
    </dataValidation>
    <dataValidation type="list" allowBlank="1" showInputMessage="1" showErrorMessage="1" sqref="WVQ983024 WBY983024 VSC983024 VIG983024 UYK983024 UOO983024 UES983024 TUW983024 TLA983024 TBE983024 SRI983024 SHM983024 RXQ983024 RNU983024 RDY983024 QUC983024 QKG983024 QAK983024 PQO983024 PGS983024 OWW983024 ONA983024 ODE983024 NTI983024 NJM983024 MZQ983024 MPU983024 MFY983024 LWC983024 LMG983024 LCK983024 KSO983024 KIS983024 JYW983024 JPA983024 JFE983024 IVI983024 ILM983024 IBQ983024 HRU983024 HHY983024 GYC983024 GOG983024 GEK983024 FUO983024 FKS983024 FAW983024 ERA983024 EHE983024 DXI983024 DNM983024 DDQ983024 CTU983024 CJY983024 CAC983024 BQG983024 BGK983024 AWO983024 AMS983024 ACW983024 TA983024 JE983024 H983024:I983024 WVQ917488 WLU917488 WBY917488 VSC917488 VIG917488 UYK917488 UOO917488 UES917488 TUW917488 TLA917488 TBE917488 SRI917488 SHM917488 RXQ917488 RNU917488 RDY917488 QUC917488 QKG917488 QAK917488 PQO917488 PGS917488 OWW917488 ONA917488 ODE917488 NTI917488 NJM917488 MZQ917488 MPU917488 MFY917488 LWC917488 LMG917488 LCK917488 KSO917488 KIS917488 JYW917488 JPA917488 JFE917488 IVI917488 ILM917488 IBQ917488 HRU917488 HHY917488 GYC917488 GOG917488 GEK917488 FUO917488 FKS917488 FAW917488 ERA917488 EHE917488 DXI917488 DNM917488 DDQ917488 CTU917488 CJY917488 CAC917488 BQG917488 BGK917488 AWO917488 AMS917488 ACW917488 TA917488 JE917488 H917488:I917488 WVQ851952 WLU851952 WBY851952 VSC851952 VIG851952 UYK851952 UOO851952 UES851952 TUW851952 TLA851952 TBE851952 SRI851952 SHM851952 RXQ851952 RNU851952 RDY851952 QUC851952 QKG851952 QAK851952 PQO851952 PGS851952 OWW851952 ONA851952 ODE851952 NTI851952 NJM851952 MZQ851952 MPU851952 MFY851952 LWC851952 LMG851952 LCK851952 KSO851952 KIS851952 JYW851952 JPA851952 JFE851952 IVI851952 ILM851952 IBQ851952 HRU851952 HHY851952 GYC851952 GOG851952 GEK851952 FUO851952 FKS851952 FAW851952 ERA851952 EHE851952 DXI851952 DNM851952 DDQ851952 CTU851952 CJY851952 CAC851952 BQG851952 BGK851952 AWO851952 AMS851952 ACW851952 TA851952 JE851952 H851952:I851952 WVQ786416 WLU786416 WBY786416 VSC786416 VIG786416 UYK786416 UOO786416 UES786416 TUW786416 TLA786416 TBE786416 SRI786416 SHM786416 RXQ786416 RNU786416 RDY786416 QUC786416 QKG786416 QAK786416 PQO786416 PGS786416 OWW786416 ONA786416 ODE786416 NTI786416 NJM786416 MZQ786416 MPU786416 MFY786416 LWC786416 LMG786416 LCK786416 KSO786416 KIS786416 JYW786416 JPA786416 JFE786416 IVI786416 ILM786416 IBQ786416 HRU786416 HHY786416 GYC786416 GOG786416 GEK786416 FUO786416 FKS786416 FAW786416 ERA786416 EHE786416 DXI786416 DNM786416 DDQ786416 CTU786416 CJY786416 CAC786416 BQG786416 BGK786416 AWO786416 AMS786416 ACW786416 TA786416 JE786416 H786416:I786416 WVQ720880 WLU720880 WBY720880 VSC720880 VIG720880 UYK720880 UOO720880 UES720880 TUW720880 TLA720880 TBE720880 SRI720880 SHM720880 RXQ720880 RNU720880 RDY720880 QUC720880 QKG720880 QAK720880 PQO720880 PGS720880 OWW720880 ONA720880 ODE720880 NTI720880 NJM720880 MZQ720880 MPU720880 MFY720880 LWC720880 LMG720880 LCK720880 KSO720880 KIS720880 JYW720880 JPA720880 JFE720880 IVI720880 ILM720880 IBQ720880 HRU720880 HHY720880 GYC720880 GOG720880 GEK720880 FUO720880 FKS720880 FAW720880 ERA720880 EHE720880 DXI720880 DNM720880 DDQ720880 CTU720880 CJY720880 CAC720880 BQG720880 BGK720880 AWO720880 AMS720880 ACW720880 TA720880 JE720880 H720880:I720880 WVQ655344 WLU655344 WBY655344 VSC655344 VIG655344 UYK655344 UOO655344 UES655344 TUW655344 TLA655344 TBE655344 SRI655344 SHM655344 RXQ655344 RNU655344 RDY655344 QUC655344 QKG655344 QAK655344 PQO655344 PGS655344 OWW655344 ONA655344 ODE655344 NTI655344 NJM655344 MZQ655344 MPU655344 MFY655344 LWC655344 LMG655344 LCK655344 KSO655344 KIS655344 JYW655344 JPA655344 JFE655344 IVI655344 ILM655344 IBQ655344 HRU655344 HHY655344 GYC655344 GOG655344 GEK655344 FUO655344 FKS655344 FAW655344 ERA655344 EHE655344 DXI655344 DNM655344 DDQ655344 CTU655344 CJY655344 CAC655344 BQG655344 BGK655344 AWO655344 AMS655344 ACW655344 TA655344 JE655344 H655344:I655344 WVQ589808 WLU589808 WBY589808 VSC589808 VIG589808 UYK589808 UOO589808 UES589808 TUW589808 TLA589808 TBE589808 SRI589808 SHM589808 RXQ589808 RNU589808 RDY589808 QUC589808 QKG589808 QAK589808 PQO589808 PGS589808 OWW589808 ONA589808 ODE589808 NTI589808 NJM589808 MZQ589808 MPU589808 MFY589808 LWC589808 LMG589808 LCK589808 KSO589808 KIS589808 JYW589808 JPA589808 JFE589808 IVI589808 ILM589808 IBQ589808 HRU589808 HHY589808 GYC589808 GOG589808 GEK589808 FUO589808 FKS589808 FAW589808 ERA589808 EHE589808 DXI589808 DNM589808 DDQ589808 CTU589808 CJY589808 CAC589808 BQG589808 BGK589808 AWO589808 AMS589808 ACW589808 TA589808 JE589808 H589808:I589808 WVQ524272 WLU524272 WBY524272 VSC524272 VIG524272 UYK524272 UOO524272 UES524272 TUW524272 TLA524272 TBE524272 SRI524272 SHM524272 RXQ524272 RNU524272 RDY524272 QUC524272 QKG524272 QAK524272 PQO524272 PGS524272 OWW524272 ONA524272 ODE524272 NTI524272 NJM524272 MZQ524272 MPU524272 MFY524272 LWC524272 LMG524272 LCK524272 KSO524272 KIS524272 JYW524272 JPA524272 JFE524272 IVI524272 ILM524272 IBQ524272 HRU524272 HHY524272 GYC524272 GOG524272 GEK524272 FUO524272 FKS524272 FAW524272 ERA524272 EHE524272 DXI524272 DNM524272 DDQ524272 CTU524272 CJY524272 CAC524272 BQG524272 BGK524272 AWO524272 AMS524272 ACW524272 TA524272 JE524272 H524272:I524272 WVQ458736 WLU458736 WBY458736 VSC458736 VIG458736 UYK458736 UOO458736 UES458736 TUW458736 TLA458736 TBE458736 SRI458736 SHM458736 RXQ458736 RNU458736 RDY458736 QUC458736 QKG458736 QAK458736 PQO458736 PGS458736 OWW458736 ONA458736 ODE458736 NTI458736 NJM458736 MZQ458736 MPU458736 MFY458736 LWC458736 LMG458736 LCK458736 KSO458736 KIS458736 JYW458736 JPA458736 JFE458736 IVI458736 ILM458736 IBQ458736 HRU458736 HHY458736 GYC458736 GOG458736 GEK458736 FUO458736 FKS458736 FAW458736 ERA458736 EHE458736 DXI458736 DNM458736 DDQ458736 CTU458736 CJY458736 CAC458736 BQG458736 BGK458736 AWO458736 AMS458736 ACW458736 TA458736 JE458736 H458736:I458736 WVQ393200 WLU393200 WBY393200 VSC393200 VIG393200 UYK393200 UOO393200 UES393200 TUW393200 TLA393200 TBE393200 SRI393200 SHM393200 RXQ393200 RNU393200 RDY393200 QUC393200 QKG393200 QAK393200 PQO393200 PGS393200 OWW393200 ONA393200 ODE393200 NTI393200 NJM393200 MZQ393200 MPU393200 MFY393200 LWC393200 LMG393200 LCK393200 KSO393200 KIS393200 JYW393200 JPA393200 JFE393200 IVI393200 ILM393200 IBQ393200 HRU393200 HHY393200 GYC393200 GOG393200 GEK393200 FUO393200 FKS393200 FAW393200 ERA393200 EHE393200 DXI393200 DNM393200 DDQ393200 CTU393200 CJY393200 CAC393200 BQG393200 BGK393200 AWO393200 AMS393200 ACW393200 TA393200 JE393200 H393200:I393200 WVQ327664 WLU327664 WBY327664 VSC327664 VIG327664 UYK327664 UOO327664 UES327664 TUW327664 TLA327664 TBE327664 SRI327664 SHM327664 RXQ327664 RNU327664 RDY327664 QUC327664 QKG327664 QAK327664 PQO327664 PGS327664 OWW327664 ONA327664 ODE327664 NTI327664 NJM327664 MZQ327664 MPU327664 MFY327664 LWC327664 LMG327664 LCK327664 KSO327664 KIS327664 JYW327664 JPA327664 JFE327664 IVI327664 ILM327664 IBQ327664 HRU327664 HHY327664 GYC327664 GOG327664 GEK327664 FUO327664 FKS327664 FAW327664 ERA327664 EHE327664 DXI327664 DNM327664 DDQ327664 CTU327664 CJY327664 CAC327664 BQG327664 BGK327664 AWO327664 AMS327664 ACW327664 TA327664 JE327664 H327664:I327664 WVQ262128 WLU262128 WBY262128 VSC262128 VIG262128 UYK262128 UOO262128 UES262128 TUW262128 TLA262128 TBE262128 SRI262128 SHM262128 RXQ262128 RNU262128 RDY262128 QUC262128 QKG262128 QAK262128 PQO262128 PGS262128 OWW262128 ONA262128 ODE262128 NTI262128 NJM262128 MZQ262128 MPU262128 MFY262128 LWC262128 LMG262128 LCK262128 KSO262128 KIS262128 JYW262128 JPA262128 JFE262128 IVI262128 ILM262128 IBQ262128 HRU262128 HHY262128 GYC262128 GOG262128 GEK262128 FUO262128 FKS262128 FAW262128 ERA262128 EHE262128 DXI262128 DNM262128 DDQ262128 CTU262128 CJY262128 CAC262128 BQG262128 BGK262128 AWO262128 AMS262128 ACW262128 TA262128 JE262128 H262128:I262128 WVQ196592 WLU196592 WBY196592 VSC196592 VIG196592 UYK196592 UOO196592 UES196592 TUW196592 TLA196592 TBE196592 SRI196592 SHM196592 RXQ196592 RNU196592 RDY196592 QUC196592 QKG196592 QAK196592 PQO196592 PGS196592 OWW196592 ONA196592 ODE196592 NTI196592 NJM196592 MZQ196592 MPU196592 MFY196592 LWC196592 LMG196592 LCK196592 KSO196592 KIS196592 JYW196592 JPA196592 JFE196592 IVI196592 ILM196592 IBQ196592 HRU196592 HHY196592 GYC196592 GOG196592 GEK196592 FUO196592 FKS196592 FAW196592 ERA196592 EHE196592 DXI196592 DNM196592 DDQ196592 CTU196592 CJY196592 CAC196592 BQG196592 BGK196592 AWO196592 AMS196592 ACW196592 TA196592 JE196592 H196592:I196592 WVQ131056 WLU131056 WBY131056 VSC131056 VIG131056 UYK131056 UOO131056 UES131056 TUW131056 TLA131056 TBE131056 SRI131056 SHM131056 RXQ131056 RNU131056 RDY131056 QUC131056 QKG131056 QAK131056 PQO131056 PGS131056 OWW131056 ONA131056 ODE131056 NTI131056 NJM131056 MZQ131056 MPU131056 MFY131056 LWC131056 LMG131056 LCK131056 KSO131056 KIS131056 JYW131056 JPA131056 JFE131056 IVI131056 ILM131056 IBQ131056 HRU131056 HHY131056 GYC131056 GOG131056 GEK131056 FUO131056 FKS131056 FAW131056 ERA131056 EHE131056 DXI131056 DNM131056 DDQ131056 CTU131056 CJY131056 CAC131056 BQG131056 BGK131056 AWO131056 AMS131056 ACW131056 TA131056 JE131056 H131056:I131056 WVQ65520 WLU65520 WBY65520 VSC65520 VIG65520 UYK65520 UOO65520 UES65520 TUW65520 TLA65520 TBE65520 SRI65520 SHM65520 RXQ65520 RNU65520 RDY65520 QUC65520 QKG65520 QAK65520 PQO65520 PGS65520 OWW65520 ONA65520 ODE65520 NTI65520 NJM65520 MZQ65520 MPU65520 MFY65520 LWC65520 LMG65520 LCK65520 KSO65520 KIS65520 JYW65520 JPA65520 JFE65520 IVI65520 ILM65520 IBQ65520 HRU65520 HHY65520 GYC65520 GOG65520 GEK65520 FUO65520 FKS65520 FAW65520 ERA65520 EHE65520 DXI65520 DNM65520 DDQ65520 CTU65520 CJY65520 CAC65520 BQG65520 BGK65520 AWO65520 AMS65520 ACW65520 TA65520 JE65520 H65520:I65520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4">
      <formula1>$O$35:$R$35</formula1>
    </dataValidation>
    <dataValidation type="list" allowBlank="1" showInputMessage="1" showErrorMessage="1" sqref="WVQ983023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3:JE34">
      <formula1>$N$33:$R$33</formula1>
    </dataValidation>
    <dataValidation type="list" allowBlank="1" showInputMessage="1" showErrorMessage="1" sqref="WVQ98302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7:I65517 JE65517 TA65517 ACW65517 AMS65517 AWO65517 BGK65517 BQG65517 CAC65517 CJY65517 CTU65517 DDQ65517 DNM65517 DXI65517 EHE65517 ERA65517 FAW65517 FKS65517 FUO65517 GEK65517 GOG65517 GYC65517 HHY65517 HRU65517 IBQ65517 ILM65517 IVI65517 JFE65517 JPA65517 JYW65517 KIS65517 KSO65517 LCK65517 LMG65517 LWC65517 MFY65517 MPU65517 MZQ65517 NJM65517 NTI65517 ODE65517 ONA65517 OWW65517 PGS65517 PQO65517 QAK65517 QKG65517 QUC65517 RDY65517 RNU65517 RXQ65517 SHM65517 SRI65517 TBE65517 TLA65517 TUW65517 UES65517 UOO65517 UYK65517 VIG65517 VSC65517 WBY65517 WLU65517 WVQ65517 H131053:I131053 JE131053 TA131053 ACW131053 AMS131053 AWO131053 BGK131053 BQG131053 CAC131053 CJY131053 CTU131053 DDQ131053 DNM131053 DXI131053 EHE131053 ERA131053 FAW131053 FKS131053 FUO131053 GEK131053 GOG131053 GYC131053 HHY131053 HRU131053 IBQ131053 ILM131053 IVI131053 JFE131053 JPA131053 JYW131053 KIS131053 KSO131053 LCK131053 LMG131053 LWC131053 MFY131053 MPU131053 MZQ131053 NJM131053 NTI131053 ODE131053 ONA131053 OWW131053 PGS131053 PQO131053 QAK131053 QKG131053 QUC131053 RDY131053 RNU131053 RXQ131053 SHM131053 SRI131053 TBE131053 TLA131053 TUW131053 UES131053 UOO131053 UYK131053 VIG131053 VSC131053 WBY131053 WLU131053 WVQ131053 H196589:I196589 JE196589 TA196589 ACW196589 AMS196589 AWO196589 BGK196589 BQG196589 CAC196589 CJY196589 CTU196589 DDQ196589 DNM196589 DXI196589 EHE196589 ERA196589 FAW196589 FKS196589 FUO196589 GEK196589 GOG196589 GYC196589 HHY196589 HRU196589 IBQ196589 ILM196589 IVI196589 JFE196589 JPA196589 JYW196589 KIS196589 KSO196589 LCK196589 LMG196589 LWC196589 MFY196589 MPU196589 MZQ196589 NJM196589 NTI196589 ODE196589 ONA196589 OWW196589 PGS196589 PQO196589 QAK196589 QKG196589 QUC196589 RDY196589 RNU196589 RXQ196589 SHM196589 SRI196589 TBE196589 TLA196589 TUW196589 UES196589 UOO196589 UYK196589 VIG196589 VSC196589 WBY196589 WLU196589 WVQ196589 H262125:I262125 JE262125 TA262125 ACW262125 AMS262125 AWO262125 BGK262125 BQG262125 CAC262125 CJY262125 CTU262125 DDQ262125 DNM262125 DXI262125 EHE262125 ERA262125 FAW262125 FKS262125 FUO262125 GEK262125 GOG262125 GYC262125 HHY262125 HRU262125 IBQ262125 ILM262125 IVI262125 JFE262125 JPA262125 JYW262125 KIS262125 KSO262125 LCK262125 LMG262125 LWC262125 MFY262125 MPU262125 MZQ262125 NJM262125 NTI262125 ODE262125 ONA262125 OWW262125 PGS262125 PQO262125 QAK262125 QKG262125 QUC262125 RDY262125 RNU262125 RXQ262125 SHM262125 SRI262125 TBE262125 TLA262125 TUW262125 UES262125 UOO262125 UYK262125 VIG262125 VSC262125 WBY262125 WLU262125 WVQ262125 H327661:I327661 JE327661 TA327661 ACW327661 AMS327661 AWO327661 BGK327661 BQG327661 CAC327661 CJY327661 CTU327661 DDQ327661 DNM327661 DXI327661 EHE327661 ERA327661 FAW327661 FKS327661 FUO327661 GEK327661 GOG327661 GYC327661 HHY327661 HRU327661 IBQ327661 ILM327661 IVI327661 JFE327661 JPA327661 JYW327661 KIS327661 KSO327661 LCK327661 LMG327661 LWC327661 MFY327661 MPU327661 MZQ327661 NJM327661 NTI327661 ODE327661 ONA327661 OWW327661 PGS327661 PQO327661 QAK327661 QKG327661 QUC327661 RDY327661 RNU327661 RXQ327661 SHM327661 SRI327661 TBE327661 TLA327661 TUW327661 UES327661 UOO327661 UYK327661 VIG327661 VSC327661 WBY327661 WLU327661 WVQ327661 H393197:I393197 JE393197 TA393197 ACW393197 AMS393197 AWO393197 BGK393197 BQG393197 CAC393197 CJY393197 CTU393197 DDQ393197 DNM393197 DXI393197 EHE393197 ERA393197 FAW393197 FKS393197 FUO393197 GEK393197 GOG393197 GYC393197 HHY393197 HRU393197 IBQ393197 ILM393197 IVI393197 JFE393197 JPA393197 JYW393197 KIS393197 KSO393197 LCK393197 LMG393197 LWC393197 MFY393197 MPU393197 MZQ393197 NJM393197 NTI393197 ODE393197 ONA393197 OWW393197 PGS393197 PQO393197 QAK393197 QKG393197 QUC393197 RDY393197 RNU393197 RXQ393197 SHM393197 SRI393197 TBE393197 TLA393197 TUW393197 UES393197 UOO393197 UYK393197 VIG393197 VSC393197 WBY393197 WLU393197 WVQ393197 H458733:I458733 JE458733 TA458733 ACW458733 AMS458733 AWO458733 BGK458733 BQG458733 CAC458733 CJY458733 CTU458733 DDQ458733 DNM458733 DXI458733 EHE458733 ERA458733 FAW458733 FKS458733 FUO458733 GEK458733 GOG458733 GYC458733 HHY458733 HRU458733 IBQ458733 ILM458733 IVI458733 JFE458733 JPA458733 JYW458733 KIS458733 KSO458733 LCK458733 LMG458733 LWC458733 MFY458733 MPU458733 MZQ458733 NJM458733 NTI458733 ODE458733 ONA458733 OWW458733 PGS458733 PQO458733 QAK458733 QKG458733 QUC458733 RDY458733 RNU458733 RXQ458733 SHM458733 SRI458733 TBE458733 TLA458733 TUW458733 UES458733 UOO458733 UYK458733 VIG458733 VSC458733 WBY458733 WLU458733 WVQ458733 H524269:I524269 JE524269 TA524269 ACW524269 AMS524269 AWO524269 BGK524269 BQG524269 CAC524269 CJY524269 CTU524269 DDQ524269 DNM524269 DXI524269 EHE524269 ERA524269 FAW524269 FKS524269 FUO524269 GEK524269 GOG524269 GYC524269 HHY524269 HRU524269 IBQ524269 ILM524269 IVI524269 JFE524269 JPA524269 JYW524269 KIS524269 KSO524269 LCK524269 LMG524269 LWC524269 MFY524269 MPU524269 MZQ524269 NJM524269 NTI524269 ODE524269 ONA524269 OWW524269 PGS524269 PQO524269 QAK524269 QKG524269 QUC524269 RDY524269 RNU524269 RXQ524269 SHM524269 SRI524269 TBE524269 TLA524269 TUW524269 UES524269 UOO524269 UYK524269 VIG524269 VSC524269 WBY524269 WLU524269 WVQ524269 H589805:I589805 JE589805 TA589805 ACW589805 AMS589805 AWO589805 BGK589805 BQG589805 CAC589805 CJY589805 CTU589805 DDQ589805 DNM589805 DXI589805 EHE589805 ERA589805 FAW589805 FKS589805 FUO589805 GEK589805 GOG589805 GYC589805 HHY589805 HRU589805 IBQ589805 ILM589805 IVI589805 JFE589805 JPA589805 JYW589805 KIS589805 KSO589805 LCK589805 LMG589805 LWC589805 MFY589805 MPU589805 MZQ589805 NJM589805 NTI589805 ODE589805 ONA589805 OWW589805 PGS589805 PQO589805 QAK589805 QKG589805 QUC589805 RDY589805 RNU589805 RXQ589805 SHM589805 SRI589805 TBE589805 TLA589805 TUW589805 UES589805 UOO589805 UYK589805 VIG589805 VSC589805 WBY589805 WLU589805 WVQ589805 H655341:I655341 JE655341 TA655341 ACW655341 AMS655341 AWO655341 BGK655341 BQG655341 CAC655341 CJY655341 CTU655341 DDQ655341 DNM655341 DXI655341 EHE655341 ERA655341 FAW655341 FKS655341 FUO655341 GEK655341 GOG655341 GYC655341 HHY655341 HRU655341 IBQ655341 ILM655341 IVI655341 JFE655341 JPA655341 JYW655341 KIS655341 KSO655341 LCK655341 LMG655341 LWC655341 MFY655341 MPU655341 MZQ655341 NJM655341 NTI655341 ODE655341 ONA655341 OWW655341 PGS655341 PQO655341 QAK655341 QKG655341 QUC655341 RDY655341 RNU655341 RXQ655341 SHM655341 SRI655341 TBE655341 TLA655341 TUW655341 UES655341 UOO655341 UYK655341 VIG655341 VSC655341 WBY655341 WLU655341 WVQ655341 H720877:I720877 JE720877 TA720877 ACW720877 AMS720877 AWO720877 BGK720877 BQG720877 CAC720877 CJY720877 CTU720877 DDQ720877 DNM720877 DXI720877 EHE720877 ERA720877 FAW720877 FKS720877 FUO720877 GEK720877 GOG720877 GYC720877 HHY720877 HRU720877 IBQ720877 ILM720877 IVI720877 JFE720877 JPA720877 JYW720877 KIS720877 KSO720877 LCK720877 LMG720877 LWC720877 MFY720877 MPU720877 MZQ720877 NJM720877 NTI720877 ODE720877 ONA720877 OWW720877 PGS720877 PQO720877 QAK720877 QKG720877 QUC720877 RDY720877 RNU720877 RXQ720877 SHM720877 SRI720877 TBE720877 TLA720877 TUW720877 UES720877 UOO720877 UYK720877 VIG720877 VSC720877 WBY720877 WLU720877 WVQ720877 H786413:I786413 JE786413 TA786413 ACW786413 AMS786413 AWO786413 BGK786413 BQG786413 CAC786413 CJY786413 CTU786413 DDQ786413 DNM786413 DXI786413 EHE786413 ERA786413 FAW786413 FKS786413 FUO786413 GEK786413 GOG786413 GYC786413 HHY786413 HRU786413 IBQ786413 ILM786413 IVI786413 JFE786413 JPA786413 JYW786413 KIS786413 KSO786413 LCK786413 LMG786413 LWC786413 MFY786413 MPU786413 MZQ786413 NJM786413 NTI786413 ODE786413 ONA786413 OWW786413 PGS786413 PQO786413 QAK786413 QKG786413 QUC786413 RDY786413 RNU786413 RXQ786413 SHM786413 SRI786413 TBE786413 TLA786413 TUW786413 UES786413 UOO786413 UYK786413 VIG786413 VSC786413 WBY786413 WLU786413 WVQ786413 H851949:I851949 JE851949 TA851949 ACW851949 AMS851949 AWO851949 BGK851949 BQG851949 CAC851949 CJY851949 CTU851949 DDQ851949 DNM851949 DXI851949 EHE851949 ERA851949 FAW851949 FKS851949 FUO851949 GEK851949 GOG851949 GYC851949 HHY851949 HRU851949 IBQ851949 ILM851949 IVI851949 JFE851949 JPA851949 JYW851949 KIS851949 KSO851949 LCK851949 LMG851949 LWC851949 MFY851949 MPU851949 MZQ851949 NJM851949 NTI851949 ODE851949 ONA851949 OWW851949 PGS851949 PQO851949 QAK851949 QKG851949 QUC851949 RDY851949 RNU851949 RXQ851949 SHM851949 SRI851949 TBE851949 TLA851949 TUW851949 UES851949 UOO851949 UYK851949 VIG851949 VSC851949 WBY851949 WLU851949 WVQ851949 H917485:I917485 JE917485 TA917485 ACW917485 AMS917485 AWO917485 BGK917485 BQG917485 CAC917485 CJY917485 CTU917485 DDQ917485 DNM917485 DXI917485 EHE917485 ERA917485 FAW917485 FKS917485 FUO917485 GEK917485 GOG917485 GYC917485 HHY917485 HRU917485 IBQ917485 ILM917485 IVI917485 JFE917485 JPA917485 JYW917485 KIS917485 KSO917485 LCK917485 LMG917485 LWC917485 MFY917485 MPU917485 MZQ917485 NJM917485 NTI917485 ODE917485 ONA917485 OWW917485 PGS917485 PQO917485 QAK917485 QKG917485 QUC917485 RDY917485 RNU917485 RXQ917485 SHM917485 SRI917485 TBE917485 TLA917485 TUW917485 UES917485 UOO917485 UYK917485 VIG917485 VSC917485 WBY917485 WLU917485 WVQ917485 H983021:I983021 JE983021 TA983021 ACW983021 AMS983021 AWO983021 BGK983021 BQG983021 CAC983021 CJY983021 CTU983021 DDQ983021 DNM983021 DXI983021 EHE983021 ERA983021 FAW983021 FKS983021 FUO983021 GEK983021 GOG983021 GYC983021 HHY983021 HRU983021 IBQ983021 ILM983021 IVI983021 JFE983021 JPA983021 JYW983021 KIS983021 KSO983021 LCK983021 LMG983021 LWC983021 MFY983021 MPU983021 MZQ983021 NJM983021 NTI983021 ODE983021 ONA983021 OWW983021 PGS983021 PQO983021 QAK983021 QKG983021 QUC983021 RDY983021 RNU983021 RXQ983021 SHM983021 SRI983021 TBE983021 TLA983021 TUW983021 UES983021 UOO983021 UYK983021 VIG983021 VSC983021 WBY983021 WLU983021 JE31">
      <formula1>$O$31:$R$31</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1">
      <formula1>$O$42:$R$42</formula1>
    </dataValidation>
    <dataValidation type="list" allowBlank="1" showInputMessage="1" showErrorMessage="1" sqref="J65569 WVR983073 WLV983073 WBZ983073 VSD983073 VIH983073 UYL983073 UOP983073 UET983073 TUX983073 TLB983073 TBF983073 SRJ983073 SHN983073 RXR983073 RNV983073 RDZ983073 QUD983073 QKH983073 QAL983073 PQP983073 PGT983073 OWX983073 ONB983073 ODF983073 NTJ983073 NJN983073 MZR983073 MPV983073 MFZ983073 LWD983073 LMH983073 LCL983073 KSP983073 KIT983073 JYX983073 JPB983073 JFF983073 IVJ983073 ILN983073 IBR983073 HRV983073 HHZ983073 GYD983073 GOH983073 GEL983073 FUP983073 FKT983073 FAX983073 ERB983073 EHF983073 DXJ983073 DNN983073 DDR983073 CTV983073 CJZ983073 CAD983073 BQH983073 BGL983073 AWP983073 AMT983073 ACX983073 TB983073 JF983073 J983073 WVR917537 WLV917537 WBZ917537 VSD917537 VIH917537 UYL917537 UOP917537 UET917537 TUX917537 TLB917537 TBF917537 SRJ917537 SHN917537 RXR917537 RNV917537 RDZ917537 QUD917537 QKH917537 QAL917537 PQP917537 PGT917537 OWX917537 ONB917537 ODF917537 NTJ917537 NJN917537 MZR917537 MPV917537 MFZ917537 LWD917537 LMH917537 LCL917537 KSP917537 KIT917537 JYX917537 JPB917537 JFF917537 IVJ917537 ILN917537 IBR917537 HRV917537 HHZ917537 GYD917537 GOH917537 GEL917537 FUP917537 FKT917537 FAX917537 ERB917537 EHF917537 DXJ917537 DNN917537 DDR917537 CTV917537 CJZ917537 CAD917537 BQH917537 BGL917537 AWP917537 AMT917537 ACX917537 TB917537 JF917537 J917537 WVR852001 WLV852001 WBZ852001 VSD852001 VIH852001 UYL852001 UOP852001 UET852001 TUX852001 TLB852001 TBF852001 SRJ852001 SHN852001 RXR852001 RNV852001 RDZ852001 QUD852001 QKH852001 QAL852001 PQP852001 PGT852001 OWX852001 ONB852001 ODF852001 NTJ852001 NJN852001 MZR852001 MPV852001 MFZ852001 LWD852001 LMH852001 LCL852001 KSP852001 KIT852001 JYX852001 JPB852001 JFF852001 IVJ852001 ILN852001 IBR852001 HRV852001 HHZ852001 GYD852001 GOH852001 GEL852001 FUP852001 FKT852001 FAX852001 ERB852001 EHF852001 DXJ852001 DNN852001 DDR852001 CTV852001 CJZ852001 CAD852001 BQH852001 BGL852001 AWP852001 AMT852001 ACX852001 TB852001 JF852001 J852001 WVR786465 WLV786465 WBZ786465 VSD786465 VIH786465 UYL786465 UOP786465 UET786465 TUX786465 TLB786465 TBF786465 SRJ786465 SHN786465 RXR786465 RNV786465 RDZ786465 QUD786465 QKH786465 QAL786465 PQP786465 PGT786465 OWX786465 ONB786465 ODF786465 NTJ786465 NJN786465 MZR786465 MPV786465 MFZ786465 LWD786465 LMH786465 LCL786465 KSP786465 KIT786465 JYX786465 JPB786465 JFF786465 IVJ786465 ILN786465 IBR786465 HRV786465 HHZ786465 GYD786465 GOH786465 GEL786465 FUP786465 FKT786465 FAX786465 ERB786465 EHF786465 DXJ786465 DNN786465 DDR786465 CTV786465 CJZ786465 CAD786465 BQH786465 BGL786465 AWP786465 AMT786465 ACX786465 TB786465 JF786465 J786465 WVR720929 WLV720929 WBZ720929 VSD720929 VIH720929 UYL720929 UOP720929 UET720929 TUX720929 TLB720929 TBF720929 SRJ720929 SHN720929 RXR720929 RNV720929 RDZ720929 QUD720929 QKH720929 QAL720929 PQP720929 PGT720929 OWX720929 ONB720929 ODF720929 NTJ720929 NJN720929 MZR720929 MPV720929 MFZ720929 LWD720929 LMH720929 LCL720929 KSP720929 KIT720929 JYX720929 JPB720929 JFF720929 IVJ720929 ILN720929 IBR720929 HRV720929 HHZ720929 GYD720929 GOH720929 GEL720929 FUP720929 FKT720929 FAX720929 ERB720929 EHF720929 DXJ720929 DNN720929 DDR720929 CTV720929 CJZ720929 CAD720929 BQH720929 BGL720929 AWP720929 AMT720929 ACX720929 TB720929 JF720929 J720929 WVR655393 WLV655393 WBZ655393 VSD655393 VIH655393 UYL655393 UOP655393 UET655393 TUX655393 TLB655393 TBF655393 SRJ655393 SHN655393 RXR655393 RNV655393 RDZ655393 QUD655393 QKH655393 QAL655393 PQP655393 PGT655393 OWX655393 ONB655393 ODF655393 NTJ655393 NJN655393 MZR655393 MPV655393 MFZ655393 LWD655393 LMH655393 LCL655393 KSP655393 KIT655393 JYX655393 JPB655393 JFF655393 IVJ655393 ILN655393 IBR655393 HRV655393 HHZ655393 GYD655393 GOH655393 GEL655393 FUP655393 FKT655393 FAX655393 ERB655393 EHF655393 DXJ655393 DNN655393 DDR655393 CTV655393 CJZ655393 CAD655393 BQH655393 BGL655393 AWP655393 AMT655393 ACX655393 TB655393 JF655393 J655393 WVR589857 WLV589857 WBZ589857 VSD589857 VIH589857 UYL589857 UOP589857 UET589857 TUX589857 TLB589857 TBF589857 SRJ589857 SHN589857 RXR589857 RNV589857 RDZ589857 QUD589857 QKH589857 QAL589857 PQP589857 PGT589857 OWX589857 ONB589857 ODF589857 NTJ589857 NJN589857 MZR589857 MPV589857 MFZ589857 LWD589857 LMH589857 LCL589857 KSP589857 KIT589857 JYX589857 JPB589857 JFF589857 IVJ589857 ILN589857 IBR589857 HRV589857 HHZ589857 GYD589857 GOH589857 GEL589857 FUP589857 FKT589857 FAX589857 ERB589857 EHF589857 DXJ589857 DNN589857 DDR589857 CTV589857 CJZ589857 CAD589857 BQH589857 BGL589857 AWP589857 AMT589857 ACX589857 TB589857 JF589857 J589857 WVR524321 WLV524321 WBZ524321 VSD524321 VIH524321 UYL524321 UOP524321 UET524321 TUX524321 TLB524321 TBF524321 SRJ524321 SHN524321 RXR524321 RNV524321 RDZ524321 QUD524321 QKH524321 QAL524321 PQP524321 PGT524321 OWX524321 ONB524321 ODF524321 NTJ524321 NJN524321 MZR524321 MPV524321 MFZ524321 LWD524321 LMH524321 LCL524321 KSP524321 KIT524321 JYX524321 JPB524321 JFF524321 IVJ524321 ILN524321 IBR524321 HRV524321 HHZ524321 GYD524321 GOH524321 GEL524321 FUP524321 FKT524321 FAX524321 ERB524321 EHF524321 DXJ524321 DNN524321 DDR524321 CTV524321 CJZ524321 CAD524321 BQH524321 BGL524321 AWP524321 AMT524321 ACX524321 TB524321 JF524321 J524321 WVR458785 WLV458785 WBZ458785 VSD458785 VIH458785 UYL458785 UOP458785 UET458785 TUX458785 TLB458785 TBF458785 SRJ458785 SHN458785 RXR458785 RNV458785 RDZ458785 QUD458785 QKH458785 QAL458785 PQP458785 PGT458785 OWX458785 ONB458785 ODF458785 NTJ458785 NJN458785 MZR458785 MPV458785 MFZ458785 LWD458785 LMH458785 LCL458785 KSP458785 KIT458785 JYX458785 JPB458785 JFF458785 IVJ458785 ILN458785 IBR458785 HRV458785 HHZ458785 GYD458785 GOH458785 GEL458785 FUP458785 FKT458785 FAX458785 ERB458785 EHF458785 DXJ458785 DNN458785 DDR458785 CTV458785 CJZ458785 CAD458785 BQH458785 BGL458785 AWP458785 AMT458785 ACX458785 TB458785 JF458785 J458785 WVR393249 WLV393249 WBZ393249 VSD393249 VIH393249 UYL393249 UOP393249 UET393249 TUX393249 TLB393249 TBF393249 SRJ393249 SHN393249 RXR393249 RNV393249 RDZ393249 QUD393249 QKH393249 QAL393249 PQP393249 PGT393249 OWX393249 ONB393249 ODF393249 NTJ393249 NJN393249 MZR393249 MPV393249 MFZ393249 LWD393249 LMH393249 LCL393249 KSP393249 KIT393249 JYX393249 JPB393249 JFF393249 IVJ393249 ILN393249 IBR393249 HRV393249 HHZ393249 GYD393249 GOH393249 GEL393249 FUP393249 FKT393249 FAX393249 ERB393249 EHF393249 DXJ393249 DNN393249 DDR393249 CTV393249 CJZ393249 CAD393249 BQH393249 BGL393249 AWP393249 AMT393249 ACX393249 TB393249 JF393249 J393249 WVR327713 WLV327713 WBZ327713 VSD327713 VIH327713 UYL327713 UOP327713 UET327713 TUX327713 TLB327713 TBF327713 SRJ327713 SHN327713 RXR327713 RNV327713 RDZ327713 QUD327713 QKH327713 QAL327713 PQP327713 PGT327713 OWX327713 ONB327713 ODF327713 NTJ327713 NJN327713 MZR327713 MPV327713 MFZ327713 LWD327713 LMH327713 LCL327713 KSP327713 KIT327713 JYX327713 JPB327713 JFF327713 IVJ327713 ILN327713 IBR327713 HRV327713 HHZ327713 GYD327713 GOH327713 GEL327713 FUP327713 FKT327713 FAX327713 ERB327713 EHF327713 DXJ327713 DNN327713 DDR327713 CTV327713 CJZ327713 CAD327713 BQH327713 BGL327713 AWP327713 AMT327713 ACX327713 TB327713 JF327713 J327713 WVR262177 WLV262177 WBZ262177 VSD262177 VIH262177 UYL262177 UOP262177 UET262177 TUX262177 TLB262177 TBF262177 SRJ262177 SHN262177 RXR262177 RNV262177 RDZ262177 QUD262177 QKH262177 QAL262177 PQP262177 PGT262177 OWX262177 ONB262177 ODF262177 NTJ262177 NJN262177 MZR262177 MPV262177 MFZ262177 LWD262177 LMH262177 LCL262177 KSP262177 KIT262177 JYX262177 JPB262177 JFF262177 IVJ262177 ILN262177 IBR262177 HRV262177 HHZ262177 GYD262177 GOH262177 GEL262177 FUP262177 FKT262177 FAX262177 ERB262177 EHF262177 DXJ262177 DNN262177 DDR262177 CTV262177 CJZ262177 CAD262177 BQH262177 BGL262177 AWP262177 AMT262177 ACX262177 TB262177 JF262177 J262177 WVR196641 WLV196641 WBZ196641 VSD196641 VIH196641 UYL196641 UOP196641 UET196641 TUX196641 TLB196641 TBF196641 SRJ196641 SHN196641 RXR196641 RNV196641 RDZ196641 QUD196641 QKH196641 QAL196641 PQP196641 PGT196641 OWX196641 ONB196641 ODF196641 NTJ196641 NJN196641 MZR196641 MPV196641 MFZ196641 LWD196641 LMH196641 LCL196641 KSP196641 KIT196641 JYX196641 JPB196641 JFF196641 IVJ196641 ILN196641 IBR196641 HRV196641 HHZ196641 GYD196641 GOH196641 GEL196641 FUP196641 FKT196641 FAX196641 ERB196641 EHF196641 DXJ196641 DNN196641 DDR196641 CTV196641 CJZ196641 CAD196641 BQH196641 BGL196641 AWP196641 AMT196641 ACX196641 TB196641 JF196641 J196641 WVR131105 WLV131105 WBZ131105 VSD131105 VIH131105 UYL131105 UOP131105 UET131105 TUX131105 TLB131105 TBF131105 SRJ131105 SHN131105 RXR131105 RNV131105 RDZ131105 QUD131105 QKH131105 QAL131105 PQP131105 PGT131105 OWX131105 ONB131105 ODF131105 NTJ131105 NJN131105 MZR131105 MPV131105 MFZ131105 LWD131105 LMH131105 LCL131105 KSP131105 KIT131105 JYX131105 JPB131105 JFF131105 IVJ131105 ILN131105 IBR131105 HRV131105 HHZ131105 GYD131105 GOH131105 GEL131105 FUP131105 FKT131105 FAX131105 ERB131105 EHF131105 DXJ131105 DNN131105 DDR131105 CTV131105 CJZ131105 CAD131105 BQH131105 BGL131105 AWP131105 AMT131105 ACX131105 TB131105 JF131105 J131105 WVR65569 WLV65569 WBZ65569 VSD65569 VIH65569 UYL65569 UOP65569 UET65569 TUX65569 TLB65569 TBF65569 SRJ65569 SHN65569 RXR65569 RNV65569 RDZ65569 QUD65569 QKH65569 QAL65569 PQP65569 PGT65569 OWX65569 ONB65569 ODF65569 NTJ65569 NJN65569 MZR65569 MPV65569 MFZ65569 LWD65569 LMH65569 LCL65569 KSP65569 KIT65569 JYX65569 JPB65569 JFF65569 IVJ65569 ILN65569 IBR65569 HRV65569 HHZ65569 GYD65569 GOH65569 GEL65569 FUP65569 FKT65569 FAX65569 ERB65569 EHF65569 DXJ65569 DNN65569 DDR65569 CTV65569 CJZ65569 CAD65569 BQH65569 BGL65569 AWP65569 AMT65569 ACX65569 TB65569 JF65569">
      <formula1>#REF!</formula1>
    </dataValidation>
    <dataValidation type="list" operator="equal" allowBlank="1" showInputMessage="1" showErrorMessage="1" sqref="J65553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7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1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5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49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3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7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1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5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69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3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7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1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5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89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formula1>#REF!</formula1>
    </dataValidation>
    <dataValidation type="list" allowBlank="1" showInputMessage="1" showErrorMessage="1" sqref="WVQ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0">
      <formula1>$O$55:$R$55</formula1>
    </dataValidation>
    <dataValidation type="list" allowBlank="1" showInputMessage="1" showErrorMessage="1" sqref="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formula1>#REF!</formula1>
    </dataValidation>
    <dataValidation type="list" allowBlank="1" showInputMessage="1" showErrorMessage="1" sqref="J65557:J65560 WVR983076:WVR983084 WLV983076:WLV983084 WBZ983076:WBZ983084 VSD983076:VSD983084 VIH983076:VIH983084 UYL983076:UYL983084 UOP983076:UOP983084 UET983076:UET983084 TUX983076:TUX983084 TLB983076:TLB983084 TBF983076:TBF983084 SRJ983076:SRJ983084 SHN983076:SHN983084 RXR983076:RXR983084 RNV983076:RNV983084 RDZ983076:RDZ983084 QUD983076:QUD983084 QKH983076:QKH983084 QAL983076:QAL983084 PQP983076:PQP983084 PGT983076:PGT983084 OWX983076:OWX983084 ONB983076:ONB983084 ODF983076:ODF983084 NTJ983076:NTJ983084 NJN983076:NJN983084 MZR983076:MZR983084 MPV983076:MPV983084 MFZ983076:MFZ983084 LWD983076:LWD983084 LMH983076:LMH983084 LCL983076:LCL983084 KSP983076:KSP983084 KIT983076:KIT983084 JYX983076:JYX983084 JPB983076:JPB983084 JFF983076:JFF983084 IVJ983076:IVJ983084 ILN983076:ILN983084 IBR983076:IBR983084 HRV983076:HRV983084 HHZ983076:HHZ983084 GYD983076:GYD983084 GOH983076:GOH983084 GEL983076:GEL983084 FUP983076:FUP983084 FKT983076:FKT983084 FAX983076:FAX983084 ERB983076:ERB983084 EHF983076:EHF983084 DXJ983076:DXJ983084 DNN983076:DNN983084 DDR983076:DDR983084 CTV983076:CTV983084 CJZ983076:CJZ983084 CAD983076:CAD983084 BQH983076:BQH983084 BGL983076:BGL983084 AWP983076:AWP983084 AMT983076:AMT983084 ACX983076:ACX983084 TB983076:TB983084 JF983076:JF983084 J983076:J983084 WVR917540:WVR917548 WLV917540:WLV917548 WBZ917540:WBZ917548 VSD917540:VSD917548 VIH917540:VIH917548 UYL917540:UYL917548 UOP917540:UOP917548 UET917540:UET917548 TUX917540:TUX917548 TLB917540:TLB917548 TBF917540:TBF917548 SRJ917540:SRJ917548 SHN917540:SHN917548 RXR917540:RXR917548 RNV917540:RNV917548 RDZ917540:RDZ917548 QUD917540:QUD917548 QKH917540:QKH917548 QAL917540:QAL917548 PQP917540:PQP917548 PGT917540:PGT917548 OWX917540:OWX917548 ONB917540:ONB917548 ODF917540:ODF917548 NTJ917540:NTJ917548 NJN917540:NJN917548 MZR917540:MZR917548 MPV917540:MPV917548 MFZ917540:MFZ917548 LWD917540:LWD917548 LMH917540:LMH917548 LCL917540:LCL917548 KSP917540:KSP917548 KIT917540:KIT917548 JYX917540:JYX917548 JPB917540:JPB917548 JFF917540:JFF917548 IVJ917540:IVJ917548 ILN917540:ILN917548 IBR917540:IBR917548 HRV917540:HRV917548 HHZ917540:HHZ917548 GYD917540:GYD917548 GOH917540:GOH917548 GEL917540:GEL917548 FUP917540:FUP917548 FKT917540:FKT917548 FAX917540:FAX917548 ERB917540:ERB917548 EHF917540:EHF917548 DXJ917540:DXJ917548 DNN917540:DNN917548 DDR917540:DDR917548 CTV917540:CTV917548 CJZ917540:CJZ917548 CAD917540:CAD917548 BQH917540:BQH917548 BGL917540:BGL917548 AWP917540:AWP917548 AMT917540:AMT917548 ACX917540:ACX917548 TB917540:TB917548 JF917540:JF917548 J917540:J917548 WVR852004:WVR852012 WLV852004:WLV852012 WBZ852004:WBZ852012 VSD852004:VSD852012 VIH852004:VIH852012 UYL852004:UYL852012 UOP852004:UOP852012 UET852004:UET852012 TUX852004:TUX852012 TLB852004:TLB852012 TBF852004:TBF852012 SRJ852004:SRJ852012 SHN852004:SHN852012 RXR852004:RXR852012 RNV852004:RNV852012 RDZ852004:RDZ852012 QUD852004:QUD852012 QKH852004:QKH852012 QAL852004:QAL852012 PQP852004:PQP852012 PGT852004:PGT852012 OWX852004:OWX852012 ONB852004:ONB852012 ODF852004:ODF852012 NTJ852004:NTJ852012 NJN852004:NJN852012 MZR852004:MZR852012 MPV852004:MPV852012 MFZ852004:MFZ852012 LWD852004:LWD852012 LMH852004:LMH852012 LCL852004:LCL852012 KSP852004:KSP852012 KIT852004:KIT852012 JYX852004:JYX852012 JPB852004:JPB852012 JFF852004:JFF852012 IVJ852004:IVJ852012 ILN852004:ILN852012 IBR852004:IBR852012 HRV852004:HRV852012 HHZ852004:HHZ852012 GYD852004:GYD852012 GOH852004:GOH852012 GEL852004:GEL852012 FUP852004:FUP852012 FKT852004:FKT852012 FAX852004:FAX852012 ERB852004:ERB852012 EHF852004:EHF852012 DXJ852004:DXJ852012 DNN852004:DNN852012 DDR852004:DDR852012 CTV852004:CTV852012 CJZ852004:CJZ852012 CAD852004:CAD852012 BQH852004:BQH852012 BGL852004:BGL852012 AWP852004:AWP852012 AMT852004:AMT852012 ACX852004:ACX852012 TB852004:TB852012 JF852004:JF852012 J852004:J852012 WVR786468:WVR786476 WLV786468:WLV786476 WBZ786468:WBZ786476 VSD786468:VSD786476 VIH786468:VIH786476 UYL786468:UYL786476 UOP786468:UOP786476 UET786468:UET786476 TUX786468:TUX786476 TLB786468:TLB786476 TBF786468:TBF786476 SRJ786468:SRJ786476 SHN786468:SHN786476 RXR786468:RXR786476 RNV786468:RNV786476 RDZ786468:RDZ786476 QUD786468:QUD786476 QKH786468:QKH786476 QAL786468:QAL786476 PQP786468:PQP786476 PGT786468:PGT786476 OWX786468:OWX786476 ONB786468:ONB786476 ODF786468:ODF786476 NTJ786468:NTJ786476 NJN786468:NJN786476 MZR786468:MZR786476 MPV786468:MPV786476 MFZ786468:MFZ786476 LWD786468:LWD786476 LMH786468:LMH786476 LCL786468:LCL786476 KSP786468:KSP786476 KIT786468:KIT786476 JYX786468:JYX786476 JPB786468:JPB786476 JFF786468:JFF786476 IVJ786468:IVJ786476 ILN786468:ILN786476 IBR786468:IBR786476 HRV786468:HRV786476 HHZ786468:HHZ786476 GYD786468:GYD786476 GOH786468:GOH786476 GEL786468:GEL786476 FUP786468:FUP786476 FKT786468:FKT786476 FAX786468:FAX786476 ERB786468:ERB786476 EHF786468:EHF786476 DXJ786468:DXJ786476 DNN786468:DNN786476 DDR786468:DDR786476 CTV786468:CTV786476 CJZ786468:CJZ786476 CAD786468:CAD786476 BQH786468:BQH786476 BGL786468:BGL786476 AWP786468:AWP786476 AMT786468:AMT786476 ACX786468:ACX786476 TB786468:TB786476 JF786468:JF786476 J786468:J786476 WVR720932:WVR720940 WLV720932:WLV720940 WBZ720932:WBZ720940 VSD720932:VSD720940 VIH720932:VIH720940 UYL720932:UYL720940 UOP720932:UOP720940 UET720932:UET720940 TUX720932:TUX720940 TLB720932:TLB720940 TBF720932:TBF720940 SRJ720932:SRJ720940 SHN720932:SHN720940 RXR720932:RXR720940 RNV720932:RNV720940 RDZ720932:RDZ720940 QUD720932:QUD720940 QKH720932:QKH720940 QAL720932:QAL720940 PQP720932:PQP720940 PGT720932:PGT720940 OWX720932:OWX720940 ONB720932:ONB720940 ODF720932:ODF720940 NTJ720932:NTJ720940 NJN720932:NJN720940 MZR720932:MZR720940 MPV720932:MPV720940 MFZ720932:MFZ720940 LWD720932:LWD720940 LMH720932:LMH720940 LCL720932:LCL720940 KSP720932:KSP720940 KIT720932:KIT720940 JYX720932:JYX720940 JPB720932:JPB720940 JFF720932:JFF720940 IVJ720932:IVJ720940 ILN720932:ILN720940 IBR720932:IBR720940 HRV720932:HRV720940 HHZ720932:HHZ720940 GYD720932:GYD720940 GOH720932:GOH720940 GEL720932:GEL720940 FUP720932:FUP720940 FKT720932:FKT720940 FAX720932:FAX720940 ERB720932:ERB720940 EHF720932:EHF720940 DXJ720932:DXJ720940 DNN720932:DNN720940 DDR720932:DDR720940 CTV720932:CTV720940 CJZ720932:CJZ720940 CAD720932:CAD720940 BQH720932:BQH720940 BGL720932:BGL720940 AWP720932:AWP720940 AMT720932:AMT720940 ACX720932:ACX720940 TB720932:TB720940 JF720932:JF720940 J720932:J720940 WVR655396:WVR655404 WLV655396:WLV655404 WBZ655396:WBZ655404 VSD655396:VSD655404 VIH655396:VIH655404 UYL655396:UYL655404 UOP655396:UOP655404 UET655396:UET655404 TUX655396:TUX655404 TLB655396:TLB655404 TBF655396:TBF655404 SRJ655396:SRJ655404 SHN655396:SHN655404 RXR655396:RXR655404 RNV655396:RNV655404 RDZ655396:RDZ655404 QUD655396:QUD655404 QKH655396:QKH655404 QAL655396:QAL655404 PQP655396:PQP655404 PGT655396:PGT655404 OWX655396:OWX655404 ONB655396:ONB655404 ODF655396:ODF655404 NTJ655396:NTJ655404 NJN655396:NJN655404 MZR655396:MZR655404 MPV655396:MPV655404 MFZ655396:MFZ655404 LWD655396:LWD655404 LMH655396:LMH655404 LCL655396:LCL655404 KSP655396:KSP655404 KIT655396:KIT655404 JYX655396:JYX655404 JPB655396:JPB655404 JFF655396:JFF655404 IVJ655396:IVJ655404 ILN655396:ILN655404 IBR655396:IBR655404 HRV655396:HRV655404 HHZ655396:HHZ655404 GYD655396:GYD655404 GOH655396:GOH655404 GEL655396:GEL655404 FUP655396:FUP655404 FKT655396:FKT655404 FAX655396:FAX655404 ERB655396:ERB655404 EHF655396:EHF655404 DXJ655396:DXJ655404 DNN655396:DNN655404 DDR655396:DDR655404 CTV655396:CTV655404 CJZ655396:CJZ655404 CAD655396:CAD655404 BQH655396:BQH655404 BGL655396:BGL655404 AWP655396:AWP655404 AMT655396:AMT655404 ACX655396:ACX655404 TB655396:TB655404 JF655396:JF655404 J655396:J655404 WVR589860:WVR589868 WLV589860:WLV589868 WBZ589860:WBZ589868 VSD589860:VSD589868 VIH589860:VIH589868 UYL589860:UYL589868 UOP589860:UOP589868 UET589860:UET589868 TUX589860:TUX589868 TLB589860:TLB589868 TBF589860:TBF589868 SRJ589860:SRJ589868 SHN589860:SHN589868 RXR589860:RXR589868 RNV589860:RNV589868 RDZ589860:RDZ589868 QUD589860:QUD589868 QKH589860:QKH589868 QAL589860:QAL589868 PQP589860:PQP589868 PGT589860:PGT589868 OWX589860:OWX589868 ONB589860:ONB589868 ODF589860:ODF589868 NTJ589860:NTJ589868 NJN589860:NJN589868 MZR589860:MZR589868 MPV589860:MPV589868 MFZ589860:MFZ589868 LWD589860:LWD589868 LMH589860:LMH589868 LCL589860:LCL589868 KSP589860:KSP589868 KIT589860:KIT589868 JYX589860:JYX589868 JPB589860:JPB589868 JFF589860:JFF589868 IVJ589860:IVJ589868 ILN589860:ILN589868 IBR589860:IBR589868 HRV589860:HRV589868 HHZ589860:HHZ589868 GYD589860:GYD589868 GOH589860:GOH589868 GEL589860:GEL589868 FUP589860:FUP589868 FKT589860:FKT589868 FAX589860:FAX589868 ERB589860:ERB589868 EHF589860:EHF589868 DXJ589860:DXJ589868 DNN589860:DNN589868 DDR589860:DDR589868 CTV589860:CTV589868 CJZ589860:CJZ589868 CAD589860:CAD589868 BQH589860:BQH589868 BGL589860:BGL589868 AWP589860:AWP589868 AMT589860:AMT589868 ACX589860:ACX589868 TB589860:TB589868 JF589860:JF589868 J589860:J589868 WVR524324:WVR524332 WLV524324:WLV524332 WBZ524324:WBZ524332 VSD524324:VSD524332 VIH524324:VIH524332 UYL524324:UYL524332 UOP524324:UOP524332 UET524324:UET524332 TUX524324:TUX524332 TLB524324:TLB524332 TBF524324:TBF524332 SRJ524324:SRJ524332 SHN524324:SHN524332 RXR524324:RXR524332 RNV524324:RNV524332 RDZ524324:RDZ524332 QUD524324:QUD524332 QKH524324:QKH524332 QAL524324:QAL524332 PQP524324:PQP524332 PGT524324:PGT524332 OWX524324:OWX524332 ONB524324:ONB524332 ODF524324:ODF524332 NTJ524324:NTJ524332 NJN524324:NJN524332 MZR524324:MZR524332 MPV524324:MPV524332 MFZ524324:MFZ524332 LWD524324:LWD524332 LMH524324:LMH524332 LCL524324:LCL524332 KSP524324:KSP524332 KIT524324:KIT524332 JYX524324:JYX524332 JPB524324:JPB524332 JFF524324:JFF524332 IVJ524324:IVJ524332 ILN524324:ILN524332 IBR524324:IBR524332 HRV524324:HRV524332 HHZ524324:HHZ524332 GYD524324:GYD524332 GOH524324:GOH524332 GEL524324:GEL524332 FUP524324:FUP524332 FKT524324:FKT524332 FAX524324:FAX524332 ERB524324:ERB524332 EHF524324:EHF524332 DXJ524324:DXJ524332 DNN524324:DNN524332 DDR524324:DDR524332 CTV524324:CTV524332 CJZ524324:CJZ524332 CAD524324:CAD524332 BQH524324:BQH524332 BGL524324:BGL524332 AWP524324:AWP524332 AMT524324:AMT524332 ACX524324:ACX524332 TB524324:TB524332 JF524324:JF524332 J524324:J524332 WVR458788:WVR458796 WLV458788:WLV458796 WBZ458788:WBZ458796 VSD458788:VSD458796 VIH458788:VIH458796 UYL458788:UYL458796 UOP458788:UOP458796 UET458788:UET458796 TUX458788:TUX458796 TLB458788:TLB458796 TBF458788:TBF458796 SRJ458788:SRJ458796 SHN458788:SHN458796 RXR458788:RXR458796 RNV458788:RNV458796 RDZ458788:RDZ458796 QUD458788:QUD458796 QKH458788:QKH458796 QAL458788:QAL458796 PQP458788:PQP458796 PGT458788:PGT458796 OWX458788:OWX458796 ONB458788:ONB458796 ODF458788:ODF458796 NTJ458788:NTJ458796 NJN458788:NJN458796 MZR458788:MZR458796 MPV458788:MPV458796 MFZ458788:MFZ458796 LWD458788:LWD458796 LMH458788:LMH458796 LCL458788:LCL458796 KSP458788:KSP458796 KIT458788:KIT458796 JYX458788:JYX458796 JPB458788:JPB458796 JFF458788:JFF458796 IVJ458788:IVJ458796 ILN458788:ILN458796 IBR458788:IBR458796 HRV458788:HRV458796 HHZ458788:HHZ458796 GYD458788:GYD458796 GOH458788:GOH458796 GEL458788:GEL458796 FUP458788:FUP458796 FKT458788:FKT458796 FAX458788:FAX458796 ERB458788:ERB458796 EHF458788:EHF458796 DXJ458788:DXJ458796 DNN458788:DNN458796 DDR458788:DDR458796 CTV458788:CTV458796 CJZ458788:CJZ458796 CAD458788:CAD458796 BQH458788:BQH458796 BGL458788:BGL458796 AWP458788:AWP458796 AMT458788:AMT458796 ACX458788:ACX458796 TB458788:TB458796 JF458788:JF458796 J458788:J458796 WVR393252:WVR393260 WLV393252:WLV393260 WBZ393252:WBZ393260 VSD393252:VSD393260 VIH393252:VIH393260 UYL393252:UYL393260 UOP393252:UOP393260 UET393252:UET393260 TUX393252:TUX393260 TLB393252:TLB393260 TBF393252:TBF393260 SRJ393252:SRJ393260 SHN393252:SHN393260 RXR393252:RXR393260 RNV393252:RNV393260 RDZ393252:RDZ393260 QUD393252:QUD393260 QKH393252:QKH393260 QAL393252:QAL393260 PQP393252:PQP393260 PGT393252:PGT393260 OWX393252:OWX393260 ONB393252:ONB393260 ODF393252:ODF393260 NTJ393252:NTJ393260 NJN393252:NJN393260 MZR393252:MZR393260 MPV393252:MPV393260 MFZ393252:MFZ393260 LWD393252:LWD393260 LMH393252:LMH393260 LCL393252:LCL393260 KSP393252:KSP393260 KIT393252:KIT393260 JYX393252:JYX393260 JPB393252:JPB393260 JFF393252:JFF393260 IVJ393252:IVJ393260 ILN393252:ILN393260 IBR393252:IBR393260 HRV393252:HRV393260 HHZ393252:HHZ393260 GYD393252:GYD393260 GOH393252:GOH393260 GEL393252:GEL393260 FUP393252:FUP393260 FKT393252:FKT393260 FAX393252:FAX393260 ERB393252:ERB393260 EHF393252:EHF393260 DXJ393252:DXJ393260 DNN393252:DNN393260 DDR393252:DDR393260 CTV393252:CTV393260 CJZ393252:CJZ393260 CAD393252:CAD393260 BQH393252:BQH393260 BGL393252:BGL393260 AWP393252:AWP393260 AMT393252:AMT393260 ACX393252:ACX393260 TB393252:TB393260 JF393252:JF393260 J393252:J393260 WVR327716:WVR327724 WLV327716:WLV327724 WBZ327716:WBZ327724 VSD327716:VSD327724 VIH327716:VIH327724 UYL327716:UYL327724 UOP327716:UOP327724 UET327716:UET327724 TUX327716:TUX327724 TLB327716:TLB327724 TBF327716:TBF327724 SRJ327716:SRJ327724 SHN327716:SHN327724 RXR327716:RXR327724 RNV327716:RNV327724 RDZ327716:RDZ327724 QUD327716:QUD327724 QKH327716:QKH327724 QAL327716:QAL327724 PQP327716:PQP327724 PGT327716:PGT327724 OWX327716:OWX327724 ONB327716:ONB327724 ODF327716:ODF327724 NTJ327716:NTJ327724 NJN327716:NJN327724 MZR327716:MZR327724 MPV327716:MPV327724 MFZ327716:MFZ327724 LWD327716:LWD327724 LMH327716:LMH327724 LCL327716:LCL327724 KSP327716:KSP327724 KIT327716:KIT327724 JYX327716:JYX327724 JPB327716:JPB327724 JFF327716:JFF327724 IVJ327716:IVJ327724 ILN327716:ILN327724 IBR327716:IBR327724 HRV327716:HRV327724 HHZ327716:HHZ327724 GYD327716:GYD327724 GOH327716:GOH327724 GEL327716:GEL327724 FUP327716:FUP327724 FKT327716:FKT327724 FAX327716:FAX327724 ERB327716:ERB327724 EHF327716:EHF327724 DXJ327716:DXJ327724 DNN327716:DNN327724 DDR327716:DDR327724 CTV327716:CTV327724 CJZ327716:CJZ327724 CAD327716:CAD327724 BQH327716:BQH327724 BGL327716:BGL327724 AWP327716:AWP327724 AMT327716:AMT327724 ACX327716:ACX327724 TB327716:TB327724 JF327716:JF327724 J327716:J327724 WVR262180:WVR262188 WLV262180:WLV262188 WBZ262180:WBZ262188 VSD262180:VSD262188 VIH262180:VIH262188 UYL262180:UYL262188 UOP262180:UOP262188 UET262180:UET262188 TUX262180:TUX262188 TLB262180:TLB262188 TBF262180:TBF262188 SRJ262180:SRJ262188 SHN262180:SHN262188 RXR262180:RXR262188 RNV262180:RNV262188 RDZ262180:RDZ262188 QUD262180:QUD262188 QKH262180:QKH262188 QAL262180:QAL262188 PQP262180:PQP262188 PGT262180:PGT262188 OWX262180:OWX262188 ONB262180:ONB262188 ODF262180:ODF262188 NTJ262180:NTJ262188 NJN262180:NJN262188 MZR262180:MZR262188 MPV262180:MPV262188 MFZ262180:MFZ262188 LWD262180:LWD262188 LMH262180:LMH262188 LCL262180:LCL262188 KSP262180:KSP262188 KIT262180:KIT262188 JYX262180:JYX262188 JPB262180:JPB262188 JFF262180:JFF262188 IVJ262180:IVJ262188 ILN262180:ILN262188 IBR262180:IBR262188 HRV262180:HRV262188 HHZ262180:HHZ262188 GYD262180:GYD262188 GOH262180:GOH262188 GEL262180:GEL262188 FUP262180:FUP262188 FKT262180:FKT262188 FAX262180:FAX262188 ERB262180:ERB262188 EHF262180:EHF262188 DXJ262180:DXJ262188 DNN262180:DNN262188 DDR262180:DDR262188 CTV262180:CTV262188 CJZ262180:CJZ262188 CAD262180:CAD262188 BQH262180:BQH262188 BGL262180:BGL262188 AWP262180:AWP262188 AMT262180:AMT262188 ACX262180:ACX262188 TB262180:TB262188 JF262180:JF262188 J262180:J262188 WVR196644:WVR196652 WLV196644:WLV196652 WBZ196644:WBZ196652 VSD196644:VSD196652 VIH196644:VIH196652 UYL196644:UYL196652 UOP196644:UOP196652 UET196644:UET196652 TUX196644:TUX196652 TLB196644:TLB196652 TBF196644:TBF196652 SRJ196644:SRJ196652 SHN196644:SHN196652 RXR196644:RXR196652 RNV196644:RNV196652 RDZ196644:RDZ196652 QUD196644:QUD196652 QKH196644:QKH196652 QAL196644:QAL196652 PQP196644:PQP196652 PGT196644:PGT196652 OWX196644:OWX196652 ONB196644:ONB196652 ODF196644:ODF196652 NTJ196644:NTJ196652 NJN196644:NJN196652 MZR196644:MZR196652 MPV196644:MPV196652 MFZ196644:MFZ196652 LWD196644:LWD196652 LMH196644:LMH196652 LCL196644:LCL196652 KSP196644:KSP196652 KIT196644:KIT196652 JYX196644:JYX196652 JPB196644:JPB196652 JFF196644:JFF196652 IVJ196644:IVJ196652 ILN196644:ILN196652 IBR196644:IBR196652 HRV196644:HRV196652 HHZ196644:HHZ196652 GYD196644:GYD196652 GOH196644:GOH196652 GEL196644:GEL196652 FUP196644:FUP196652 FKT196644:FKT196652 FAX196644:FAX196652 ERB196644:ERB196652 EHF196644:EHF196652 DXJ196644:DXJ196652 DNN196644:DNN196652 DDR196644:DDR196652 CTV196644:CTV196652 CJZ196644:CJZ196652 CAD196644:CAD196652 BQH196644:BQH196652 BGL196644:BGL196652 AWP196644:AWP196652 AMT196644:AMT196652 ACX196644:ACX196652 TB196644:TB196652 JF196644:JF196652 J196644:J196652 WVR131108:WVR131116 WLV131108:WLV131116 WBZ131108:WBZ131116 VSD131108:VSD131116 VIH131108:VIH131116 UYL131108:UYL131116 UOP131108:UOP131116 UET131108:UET131116 TUX131108:TUX131116 TLB131108:TLB131116 TBF131108:TBF131116 SRJ131108:SRJ131116 SHN131108:SHN131116 RXR131108:RXR131116 RNV131108:RNV131116 RDZ131108:RDZ131116 QUD131108:QUD131116 QKH131108:QKH131116 QAL131108:QAL131116 PQP131108:PQP131116 PGT131108:PGT131116 OWX131108:OWX131116 ONB131108:ONB131116 ODF131108:ODF131116 NTJ131108:NTJ131116 NJN131108:NJN131116 MZR131108:MZR131116 MPV131108:MPV131116 MFZ131108:MFZ131116 LWD131108:LWD131116 LMH131108:LMH131116 LCL131108:LCL131116 KSP131108:KSP131116 KIT131108:KIT131116 JYX131108:JYX131116 JPB131108:JPB131116 JFF131108:JFF131116 IVJ131108:IVJ131116 ILN131108:ILN131116 IBR131108:IBR131116 HRV131108:HRV131116 HHZ131108:HHZ131116 GYD131108:GYD131116 GOH131108:GOH131116 GEL131108:GEL131116 FUP131108:FUP131116 FKT131108:FKT131116 FAX131108:FAX131116 ERB131108:ERB131116 EHF131108:EHF131116 DXJ131108:DXJ131116 DNN131108:DNN131116 DDR131108:DDR131116 CTV131108:CTV131116 CJZ131108:CJZ131116 CAD131108:CAD131116 BQH131108:BQH131116 BGL131108:BGL131116 AWP131108:AWP131116 AMT131108:AMT131116 ACX131108:ACX131116 TB131108:TB131116 JF131108:JF131116 J131108:J131116 WVR65572:WVR65580 WLV65572:WLV65580 WBZ65572:WBZ65580 VSD65572:VSD65580 VIH65572:VIH65580 UYL65572:UYL65580 UOP65572:UOP65580 UET65572:UET65580 TUX65572:TUX65580 TLB65572:TLB65580 TBF65572:TBF65580 SRJ65572:SRJ65580 SHN65572:SHN65580 RXR65572:RXR65580 RNV65572:RNV65580 RDZ65572:RDZ65580 QUD65572:QUD65580 QKH65572:QKH65580 QAL65572:QAL65580 PQP65572:PQP65580 PGT65572:PGT65580 OWX65572:OWX65580 ONB65572:ONB65580 ODF65572:ODF65580 NTJ65572:NTJ65580 NJN65572:NJN65580 MZR65572:MZR65580 MPV65572:MPV65580 MFZ65572:MFZ65580 LWD65572:LWD65580 LMH65572:LMH65580 LCL65572:LCL65580 KSP65572:KSP65580 KIT65572:KIT65580 JYX65572:JYX65580 JPB65572:JPB65580 JFF65572:JFF65580 IVJ65572:IVJ65580 ILN65572:ILN65580 IBR65572:IBR65580 HRV65572:HRV65580 HHZ65572:HHZ65580 GYD65572:GYD65580 GOH65572:GOH65580 GEL65572:GEL65580 FUP65572:FUP65580 FKT65572:FKT65580 FAX65572:FAX65580 ERB65572:ERB65580 EHF65572:EHF65580 DXJ65572:DXJ65580 DNN65572:DNN65580 DDR65572:DDR65580 CTV65572:CTV65580 CJZ65572:CJZ65580 CAD65572:CAD65580 BQH65572:BQH65580 BGL65572:BGL65580 AWP65572:AWP65580 AMT65572:AMT65580 ACX65572:ACX65580 TB65572:TB65580 JF65572:JF65580 J65572:J65580 WVQ983086 WLU983086 WBY983086 VSC983086 VIG983086 UYK983086 UOO983086 UES983086 TUW983086 TLA983086 TBE983086 SRI983086 SHM983086 RXQ983086 RNU983086 RDY983086 QUC983086 QKG983086 QAK983086 PQO983086 PGS983086 OWW983086 ONA983086 ODE983086 NTI983086 NJM983086 MZQ983086 MPU983086 MFY983086 LWC983086 LMG983086 LCK983086 KSO983086 KIS983086 JYW983086 JPA983086 JFE983086 IVI983086 ILM983086 IBQ983086 HRU983086 HHY983086 GYC983086 GOG983086 GEK983086 FUO983086 FKS983086 FAW983086 ERA983086 EHE983086 DXI983086 DNM983086 DDQ983086 CTU983086 CJY983086 CAC983086 BQG983086 BGK983086 AWO983086 AMS983086 ACW983086 TA983086 JE983086 H983086:I983086 WVQ917550 WLU917550 WBY917550 VSC917550 VIG917550 UYK917550 UOO917550 UES917550 TUW917550 TLA917550 TBE917550 SRI917550 SHM917550 RXQ917550 RNU917550 RDY917550 QUC917550 QKG917550 QAK917550 PQO917550 PGS917550 OWW917550 ONA917550 ODE917550 NTI917550 NJM917550 MZQ917550 MPU917550 MFY917550 LWC917550 LMG917550 LCK917550 KSO917550 KIS917550 JYW917550 JPA917550 JFE917550 IVI917550 ILM917550 IBQ917550 HRU917550 HHY917550 GYC917550 GOG917550 GEK917550 FUO917550 FKS917550 FAW917550 ERA917550 EHE917550 DXI917550 DNM917550 DDQ917550 CTU917550 CJY917550 CAC917550 BQG917550 BGK917550 AWO917550 AMS917550 ACW917550 TA917550 JE917550 H917550:I917550 WVQ852014 WLU852014 WBY852014 VSC852014 VIG852014 UYK852014 UOO852014 UES852014 TUW852014 TLA852014 TBE852014 SRI852014 SHM852014 RXQ852014 RNU852014 RDY852014 QUC852014 QKG852014 QAK852014 PQO852014 PGS852014 OWW852014 ONA852014 ODE852014 NTI852014 NJM852014 MZQ852014 MPU852014 MFY852014 LWC852014 LMG852014 LCK852014 KSO852014 KIS852014 JYW852014 JPA852014 JFE852014 IVI852014 ILM852014 IBQ852014 HRU852014 HHY852014 GYC852014 GOG852014 GEK852014 FUO852014 FKS852014 FAW852014 ERA852014 EHE852014 DXI852014 DNM852014 DDQ852014 CTU852014 CJY852014 CAC852014 BQG852014 BGK852014 AWO852014 AMS852014 ACW852014 TA852014 JE852014 H852014:I852014 WVQ786478 WLU786478 WBY786478 VSC786478 VIG786478 UYK786478 UOO786478 UES786478 TUW786478 TLA786478 TBE786478 SRI786478 SHM786478 RXQ786478 RNU786478 RDY786478 QUC786478 QKG786478 QAK786478 PQO786478 PGS786478 OWW786478 ONA786478 ODE786478 NTI786478 NJM786478 MZQ786478 MPU786478 MFY786478 LWC786478 LMG786478 LCK786478 KSO786478 KIS786478 JYW786478 JPA786478 JFE786478 IVI786478 ILM786478 IBQ786478 HRU786478 HHY786478 GYC786478 GOG786478 GEK786478 FUO786478 FKS786478 FAW786478 ERA786478 EHE786478 DXI786478 DNM786478 DDQ786478 CTU786478 CJY786478 CAC786478 BQG786478 BGK786478 AWO786478 AMS786478 ACW786478 TA786478 JE786478 H786478:I786478 WVQ720942 WLU720942 WBY720942 VSC720942 VIG720942 UYK720942 UOO720942 UES720942 TUW720942 TLA720942 TBE720942 SRI720942 SHM720942 RXQ720942 RNU720942 RDY720942 QUC720942 QKG720942 QAK720942 PQO720942 PGS720942 OWW720942 ONA720942 ODE720942 NTI720942 NJM720942 MZQ720942 MPU720942 MFY720942 LWC720942 LMG720942 LCK720942 KSO720942 KIS720942 JYW720942 JPA720942 JFE720942 IVI720942 ILM720942 IBQ720942 HRU720942 HHY720942 GYC720942 GOG720942 GEK720942 FUO720942 FKS720942 FAW720942 ERA720942 EHE720942 DXI720942 DNM720942 DDQ720942 CTU720942 CJY720942 CAC720942 BQG720942 BGK720942 AWO720942 AMS720942 ACW720942 TA720942 JE720942 H720942:I720942 WVQ655406 WLU655406 WBY655406 VSC655406 VIG655406 UYK655406 UOO655406 UES655406 TUW655406 TLA655406 TBE655406 SRI655406 SHM655406 RXQ655406 RNU655406 RDY655406 QUC655406 QKG655406 QAK655406 PQO655406 PGS655406 OWW655406 ONA655406 ODE655406 NTI655406 NJM655406 MZQ655406 MPU655406 MFY655406 LWC655406 LMG655406 LCK655406 KSO655406 KIS655406 JYW655406 JPA655406 JFE655406 IVI655406 ILM655406 IBQ655406 HRU655406 HHY655406 GYC655406 GOG655406 GEK655406 FUO655406 FKS655406 FAW655406 ERA655406 EHE655406 DXI655406 DNM655406 DDQ655406 CTU655406 CJY655406 CAC655406 BQG655406 BGK655406 AWO655406 AMS655406 ACW655406 TA655406 JE655406 H655406:I655406 WVQ589870 WLU589870 WBY589870 VSC589870 VIG589870 UYK589870 UOO589870 UES589870 TUW589870 TLA589870 TBE589870 SRI589870 SHM589870 RXQ589870 RNU589870 RDY589870 QUC589870 QKG589870 QAK589870 PQO589870 PGS589870 OWW589870 ONA589870 ODE589870 NTI589870 NJM589870 MZQ589870 MPU589870 MFY589870 LWC589870 LMG589870 LCK589870 KSO589870 KIS589870 JYW589870 JPA589870 JFE589870 IVI589870 ILM589870 IBQ589870 HRU589870 HHY589870 GYC589870 GOG589870 GEK589870 FUO589870 FKS589870 FAW589870 ERA589870 EHE589870 DXI589870 DNM589870 DDQ589870 CTU589870 CJY589870 CAC589870 BQG589870 BGK589870 AWO589870 AMS589870 ACW589870 TA589870 JE589870 H589870:I589870 WVQ524334 WLU524334 WBY524334 VSC524334 VIG524334 UYK524334 UOO524334 UES524334 TUW524334 TLA524334 TBE524334 SRI524334 SHM524334 RXQ524334 RNU524334 RDY524334 QUC524334 QKG524334 QAK524334 PQO524334 PGS524334 OWW524334 ONA524334 ODE524334 NTI524334 NJM524334 MZQ524334 MPU524334 MFY524334 LWC524334 LMG524334 LCK524334 KSO524334 KIS524334 JYW524334 JPA524334 JFE524334 IVI524334 ILM524334 IBQ524334 HRU524334 HHY524334 GYC524334 GOG524334 GEK524334 FUO524334 FKS524334 FAW524334 ERA524334 EHE524334 DXI524334 DNM524334 DDQ524334 CTU524334 CJY524334 CAC524334 BQG524334 BGK524334 AWO524334 AMS524334 ACW524334 TA524334 JE524334 H524334:I524334 WVQ458798 WLU458798 WBY458798 VSC458798 VIG458798 UYK458798 UOO458798 UES458798 TUW458798 TLA458798 TBE458798 SRI458798 SHM458798 RXQ458798 RNU458798 RDY458798 QUC458798 QKG458798 QAK458798 PQO458798 PGS458798 OWW458798 ONA458798 ODE458798 NTI458798 NJM458798 MZQ458798 MPU458798 MFY458798 LWC458798 LMG458798 LCK458798 KSO458798 KIS458798 JYW458798 JPA458798 JFE458798 IVI458798 ILM458798 IBQ458798 HRU458798 HHY458798 GYC458798 GOG458798 GEK458798 FUO458798 FKS458798 FAW458798 ERA458798 EHE458798 DXI458798 DNM458798 DDQ458798 CTU458798 CJY458798 CAC458798 BQG458798 BGK458798 AWO458798 AMS458798 ACW458798 TA458798 JE458798 H458798:I458798 WVQ393262 WLU393262 WBY393262 VSC393262 VIG393262 UYK393262 UOO393262 UES393262 TUW393262 TLA393262 TBE393262 SRI393262 SHM393262 RXQ393262 RNU393262 RDY393262 QUC393262 QKG393262 QAK393262 PQO393262 PGS393262 OWW393262 ONA393262 ODE393262 NTI393262 NJM393262 MZQ393262 MPU393262 MFY393262 LWC393262 LMG393262 LCK393262 KSO393262 KIS393262 JYW393262 JPA393262 JFE393262 IVI393262 ILM393262 IBQ393262 HRU393262 HHY393262 GYC393262 GOG393262 GEK393262 FUO393262 FKS393262 FAW393262 ERA393262 EHE393262 DXI393262 DNM393262 DDQ393262 CTU393262 CJY393262 CAC393262 BQG393262 BGK393262 AWO393262 AMS393262 ACW393262 TA393262 JE393262 H393262:I393262 WVQ327726 WLU327726 WBY327726 VSC327726 VIG327726 UYK327726 UOO327726 UES327726 TUW327726 TLA327726 TBE327726 SRI327726 SHM327726 RXQ327726 RNU327726 RDY327726 QUC327726 QKG327726 QAK327726 PQO327726 PGS327726 OWW327726 ONA327726 ODE327726 NTI327726 NJM327726 MZQ327726 MPU327726 MFY327726 LWC327726 LMG327726 LCK327726 KSO327726 KIS327726 JYW327726 JPA327726 JFE327726 IVI327726 ILM327726 IBQ327726 HRU327726 HHY327726 GYC327726 GOG327726 GEK327726 FUO327726 FKS327726 FAW327726 ERA327726 EHE327726 DXI327726 DNM327726 DDQ327726 CTU327726 CJY327726 CAC327726 BQG327726 BGK327726 AWO327726 AMS327726 ACW327726 TA327726 JE327726 H327726:I327726 WVQ262190 WLU262190 WBY262190 VSC262190 VIG262190 UYK262190 UOO262190 UES262190 TUW262190 TLA262190 TBE262190 SRI262190 SHM262190 RXQ262190 RNU262190 RDY262190 QUC262190 QKG262190 QAK262190 PQO262190 PGS262190 OWW262190 ONA262190 ODE262190 NTI262190 NJM262190 MZQ262190 MPU262190 MFY262190 LWC262190 LMG262190 LCK262190 KSO262190 KIS262190 JYW262190 JPA262190 JFE262190 IVI262190 ILM262190 IBQ262190 HRU262190 HHY262190 GYC262190 GOG262190 GEK262190 FUO262190 FKS262190 FAW262190 ERA262190 EHE262190 DXI262190 DNM262190 DDQ262190 CTU262190 CJY262190 CAC262190 BQG262190 BGK262190 AWO262190 AMS262190 ACW262190 TA262190 JE262190 H262190:I262190 WVQ196654 WLU196654 WBY196654 VSC196654 VIG196654 UYK196654 UOO196654 UES196654 TUW196654 TLA196654 TBE196654 SRI196654 SHM196654 RXQ196654 RNU196654 RDY196654 QUC196654 QKG196654 QAK196654 PQO196654 PGS196654 OWW196654 ONA196654 ODE196654 NTI196654 NJM196654 MZQ196654 MPU196654 MFY196654 LWC196654 LMG196654 LCK196654 KSO196654 KIS196654 JYW196654 JPA196654 JFE196654 IVI196654 ILM196654 IBQ196654 HRU196654 HHY196654 GYC196654 GOG196654 GEK196654 FUO196654 FKS196654 FAW196654 ERA196654 EHE196654 DXI196654 DNM196654 DDQ196654 CTU196654 CJY196654 CAC196654 BQG196654 BGK196654 AWO196654 AMS196654 ACW196654 TA196654 JE196654 H196654:I196654 WVQ131118 WLU131118 WBY131118 VSC131118 VIG131118 UYK131118 UOO131118 UES131118 TUW131118 TLA131118 TBE131118 SRI131118 SHM131118 RXQ131118 RNU131118 RDY131118 QUC131118 QKG131118 QAK131118 PQO131118 PGS131118 OWW131118 ONA131118 ODE131118 NTI131118 NJM131118 MZQ131118 MPU131118 MFY131118 LWC131118 LMG131118 LCK131118 KSO131118 KIS131118 JYW131118 JPA131118 JFE131118 IVI131118 ILM131118 IBQ131118 HRU131118 HHY131118 GYC131118 GOG131118 GEK131118 FUO131118 FKS131118 FAW131118 ERA131118 EHE131118 DXI131118 DNM131118 DDQ131118 CTU131118 CJY131118 CAC131118 BQG131118 BGK131118 AWO131118 AMS131118 ACW131118 TA131118 JE131118 H131118:I131118 WVQ65582 WLU65582 WBY65582 VSC65582 VIG65582 UYK65582 UOO65582 UES65582 TUW65582 TLA65582 TBE65582 SRI65582 SHM65582 RXQ65582 RNU65582 RDY65582 QUC65582 QKG65582 QAK65582 PQO65582 PGS65582 OWW65582 ONA65582 ODE65582 NTI65582 NJM65582 MZQ65582 MPU65582 MFY65582 LWC65582 LMG65582 LCK65582 KSO65582 KIS65582 JYW65582 JPA65582 JFE65582 IVI65582 ILM65582 IBQ65582 HRU65582 HHY65582 GYC65582 GOG65582 GEK65582 FUO65582 FKS65582 FAW65582 ERA65582 EHE65582 DXI65582 DNM65582 DDQ65582 CTU65582 CJY65582 CAC65582 BQG65582 BGK65582 AWO65582 AMS65582 ACW65582 TA65582 JE65582 H65582:I65582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H983066:I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H917530:I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H851994:I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H786458:I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H720922:I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H655386:I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H589850:I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H524314:I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H458778:I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H393242:I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H327706:I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H262170:I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H196634:I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H131098:I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H65562:I65562 WVR983061:WVR983064 WLV983061:WLV983064 WBZ983061:WBZ983064 VSD983061:VSD983064 VIH983061:VIH983064 UYL983061:UYL983064 UOP983061:UOP983064 UET983061:UET983064 TUX983061:TUX983064 TLB983061:TLB983064 TBF983061:TBF983064 SRJ983061:SRJ983064 SHN983061:SHN983064 RXR983061:RXR983064 RNV983061:RNV983064 RDZ983061:RDZ983064 QUD983061:QUD983064 QKH983061:QKH983064 QAL983061:QAL983064 PQP983061:PQP983064 PGT983061:PGT983064 OWX983061:OWX983064 ONB983061:ONB983064 ODF983061:ODF983064 NTJ983061:NTJ983064 NJN983061:NJN983064 MZR983061:MZR983064 MPV983061:MPV983064 MFZ983061:MFZ983064 LWD983061:LWD983064 LMH983061:LMH983064 LCL983061:LCL983064 KSP983061:KSP983064 KIT983061:KIT983064 JYX983061:JYX983064 JPB983061:JPB983064 JFF983061:JFF983064 IVJ983061:IVJ983064 ILN983061:ILN983064 IBR983061:IBR983064 HRV983061:HRV983064 HHZ983061:HHZ983064 GYD983061:GYD983064 GOH983061:GOH983064 GEL983061:GEL983064 FUP983061:FUP983064 FKT983061:FKT983064 FAX983061:FAX983064 ERB983061:ERB983064 EHF983061:EHF983064 DXJ983061:DXJ983064 DNN983061:DNN983064 DDR983061:DDR983064 CTV983061:CTV983064 CJZ983061:CJZ983064 CAD983061:CAD983064 BQH983061:BQH983064 BGL983061:BGL983064 AWP983061:AWP983064 AMT983061:AMT983064 ACX983061:ACX983064 TB983061:TB983064 JF983061:JF983064 J983061:J983064 WVR917525:WVR917528 WLV917525:WLV917528 WBZ917525:WBZ917528 VSD917525:VSD917528 VIH917525:VIH917528 UYL917525:UYL917528 UOP917525:UOP917528 UET917525:UET917528 TUX917525:TUX917528 TLB917525:TLB917528 TBF917525:TBF917528 SRJ917525:SRJ917528 SHN917525:SHN917528 RXR917525:RXR917528 RNV917525:RNV917528 RDZ917525:RDZ917528 QUD917525:QUD917528 QKH917525:QKH917528 QAL917525:QAL917528 PQP917525:PQP917528 PGT917525:PGT917528 OWX917525:OWX917528 ONB917525:ONB917528 ODF917525:ODF917528 NTJ917525:NTJ917528 NJN917525:NJN917528 MZR917525:MZR917528 MPV917525:MPV917528 MFZ917525:MFZ917528 LWD917525:LWD917528 LMH917525:LMH917528 LCL917525:LCL917528 KSP917525:KSP917528 KIT917525:KIT917528 JYX917525:JYX917528 JPB917525:JPB917528 JFF917525:JFF917528 IVJ917525:IVJ917528 ILN917525:ILN917528 IBR917525:IBR917528 HRV917525:HRV917528 HHZ917525:HHZ917528 GYD917525:GYD917528 GOH917525:GOH917528 GEL917525:GEL917528 FUP917525:FUP917528 FKT917525:FKT917528 FAX917525:FAX917528 ERB917525:ERB917528 EHF917525:EHF917528 DXJ917525:DXJ917528 DNN917525:DNN917528 DDR917525:DDR917528 CTV917525:CTV917528 CJZ917525:CJZ917528 CAD917525:CAD917528 BQH917525:BQH917528 BGL917525:BGL917528 AWP917525:AWP917528 AMT917525:AMT917528 ACX917525:ACX917528 TB917525:TB917528 JF917525:JF917528 J917525:J917528 WVR851989:WVR851992 WLV851989:WLV851992 WBZ851989:WBZ851992 VSD851989:VSD851992 VIH851989:VIH851992 UYL851989:UYL851992 UOP851989:UOP851992 UET851989:UET851992 TUX851989:TUX851992 TLB851989:TLB851992 TBF851989:TBF851992 SRJ851989:SRJ851992 SHN851989:SHN851992 RXR851989:RXR851992 RNV851989:RNV851992 RDZ851989:RDZ851992 QUD851989:QUD851992 QKH851989:QKH851992 QAL851989:QAL851992 PQP851989:PQP851992 PGT851989:PGT851992 OWX851989:OWX851992 ONB851989:ONB851992 ODF851989:ODF851992 NTJ851989:NTJ851992 NJN851989:NJN851992 MZR851989:MZR851992 MPV851989:MPV851992 MFZ851989:MFZ851992 LWD851989:LWD851992 LMH851989:LMH851992 LCL851989:LCL851992 KSP851989:KSP851992 KIT851989:KIT851992 JYX851989:JYX851992 JPB851989:JPB851992 JFF851989:JFF851992 IVJ851989:IVJ851992 ILN851989:ILN851992 IBR851989:IBR851992 HRV851989:HRV851992 HHZ851989:HHZ851992 GYD851989:GYD851992 GOH851989:GOH851992 GEL851989:GEL851992 FUP851989:FUP851992 FKT851989:FKT851992 FAX851989:FAX851992 ERB851989:ERB851992 EHF851989:EHF851992 DXJ851989:DXJ851992 DNN851989:DNN851992 DDR851989:DDR851992 CTV851989:CTV851992 CJZ851989:CJZ851992 CAD851989:CAD851992 BQH851989:BQH851992 BGL851989:BGL851992 AWP851989:AWP851992 AMT851989:AMT851992 ACX851989:ACX851992 TB851989:TB851992 JF851989:JF851992 J851989:J851992 WVR786453:WVR786456 WLV786453:WLV786456 WBZ786453:WBZ786456 VSD786453:VSD786456 VIH786453:VIH786456 UYL786453:UYL786456 UOP786453:UOP786456 UET786453:UET786456 TUX786453:TUX786456 TLB786453:TLB786456 TBF786453:TBF786456 SRJ786453:SRJ786456 SHN786453:SHN786456 RXR786453:RXR786456 RNV786453:RNV786456 RDZ786453:RDZ786456 QUD786453:QUD786456 QKH786453:QKH786456 QAL786453:QAL786456 PQP786453:PQP786456 PGT786453:PGT786456 OWX786453:OWX786456 ONB786453:ONB786456 ODF786453:ODF786456 NTJ786453:NTJ786456 NJN786453:NJN786456 MZR786453:MZR786456 MPV786453:MPV786456 MFZ786453:MFZ786456 LWD786453:LWD786456 LMH786453:LMH786456 LCL786453:LCL786456 KSP786453:KSP786456 KIT786453:KIT786456 JYX786453:JYX786456 JPB786453:JPB786456 JFF786453:JFF786456 IVJ786453:IVJ786456 ILN786453:ILN786456 IBR786453:IBR786456 HRV786453:HRV786456 HHZ786453:HHZ786456 GYD786453:GYD786456 GOH786453:GOH786456 GEL786453:GEL786456 FUP786453:FUP786456 FKT786453:FKT786456 FAX786453:FAX786456 ERB786453:ERB786456 EHF786453:EHF786456 DXJ786453:DXJ786456 DNN786453:DNN786456 DDR786453:DDR786456 CTV786453:CTV786456 CJZ786453:CJZ786456 CAD786453:CAD786456 BQH786453:BQH786456 BGL786453:BGL786456 AWP786453:AWP786456 AMT786453:AMT786456 ACX786453:ACX786456 TB786453:TB786456 JF786453:JF786456 J786453:J786456 WVR720917:WVR720920 WLV720917:WLV720920 WBZ720917:WBZ720920 VSD720917:VSD720920 VIH720917:VIH720920 UYL720917:UYL720920 UOP720917:UOP720920 UET720917:UET720920 TUX720917:TUX720920 TLB720917:TLB720920 TBF720917:TBF720920 SRJ720917:SRJ720920 SHN720917:SHN720920 RXR720917:RXR720920 RNV720917:RNV720920 RDZ720917:RDZ720920 QUD720917:QUD720920 QKH720917:QKH720920 QAL720917:QAL720920 PQP720917:PQP720920 PGT720917:PGT720920 OWX720917:OWX720920 ONB720917:ONB720920 ODF720917:ODF720920 NTJ720917:NTJ720920 NJN720917:NJN720920 MZR720917:MZR720920 MPV720917:MPV720920 MFZ720917:MFZ720920 LWD720917:LWD720920 LMH720917:LMH720920 LCL720917:LCL720920 KSP720917:KSP720920 KIT720917:KIT720920 JYX720917:JYX720920 JPB720917:JPB720920 JFF720917:JFF720920 IVJ720917:IVJ720920 ILN720917:ILN720920 IBR720917:IBR720920 HRV720917:HRV720920 HHZ720917:HHZ720920 GYD720917:GYD720920 GOH720917:GOH720920 GEL720917:GEL720920 FUP720917:FUP720920 FKT720917:FKT720920 FAX720917:FAX720920 ERB720917:ERB720920 EHF720917:EHF720920 DXJ720917:DXJ720920 DNN720917:DNN720920 DDR720917:DDR720920 CTV720917:CTV720920 CJZ720917:CJZ720920 CAD720917:CAD720920 BQH720917:BQH720920 BGL720917:BGL720920 AWP720917:AWP720920 AMT720917:AMT720920 ACX720917:ACX720920 TB720917:TB720920 JF720917:JF720920 J720917:J720920 WVR655381:WVR655384 WLV655381:WLV655384 WBZ655381:WBZ655384 VSD655381:VSD655384 VIH655381:VIH655384 UYL655381:UYL655384 UOP655381:UOP655384 UET655381:UET655384 TUX655381:TUX655384 TLB655381:TLB655384 TBF655381:TBF655384 SRJ655381:SRJ655384 SHN655381:SHN655384 RXR655381:RXR655384 RNV655381:RNV655384 RDZ655381:RDZ655384 QUD655381:QUD655384 QKH655381:QKH655384 QAL655381:QAL655384 PQP655381:PQP655384 PGT655381:PGT655384 OWX655381:OWX655384 ONB655381:ONB655384 ODF655381:ODF655384 NTJ655381:NTJ655384 NJN655381:NJN655384 MZR655381:MZR655384 MPV655381:MPV655384 MFZ655381:MFZ655384 LWD655381:LWD655384 LMH655381:LMH655384 LCL655381:LCL655384 KSP655381:KSP655384 KIT655381:KIT655384 JYX655381:JYX655384 JPB655381:JPB655384 JFF655381:JFF655384 IVJ655381:IVJ655384 ILN655381:ILN655384 IBR655381:IBR655384 HRV655381:HRV655384 HHZ655381:HHZ655384 GYD655381:GYD655384 GOH655381:GOH655384 GEL655381:GEL655384 FUP655381:FUP655384 FKT655381:FKT655384 FAX655381:FAX655384 ERB655381:ERB655384 EHF655381:EHF655384 DXJ655381:DXJ655384 DNN655381:DNN655384 DDR655381:DDR655384 CTV655381:CTV655384 CJZ655381:CJZ655384 CAD655381:CAD655384 BQH655381:BQH655384 BGL655381:BGL655384 AWP655381:AWP655384 AMT655381:AMT655384 ACX655381:ACX655384 TB655381:TB655384 JF655381:JF655384 J655381:J655384 WVR589845:WVR589848 WLV589845:WLV589848 WBZ589845:WBZ589848 VSD589845:VSD589848 VIH589845:VIH589848 UYL589845:UYL589848 UOP589845:UOP589848 UET589845:UET589848 TUX589845:TUX589848 TLB589845:TLB589848 TBF589845:TBF589848 SRJ589845:SRJ589848 SHN589845:SHN589848 RXR589845:RXR589848 RNV589845:RNV589848 RDZ589845:RDZ589848 QUD589845:QUD589848 QKH589845:QKH589848 QAL589845:QAL589848 PQP589845:PQP589848 PGT589845:PGT589848 OWX589845:OWX589848 ONB589845:ONB589848 ODF589845:ODF589848 NTJ589845:NTJ589848 NJN589845:NJN589848 MZR589845:MZR589848 MPV589845:MPV589848 MFZ589845:MFZ589848 LWD589845:LWD589848 LMH589845:LMH589848 LCL589845:LCL589848 KSP589845:KSP589848 KIT589845:KIT589848 JYX589845:JYX589848 JPB589845:JPB589848 JFF589845:JFF589848 IVJ589845:IVJ589848 ILN589845:ILN589848 IBR589845:IBR589848 HRV589845:HRV589848 HHZ589845:HHZ589848 GYD589845:GYD589848 GOH589845:GOH589848 GEL589845:GEL589848 FUP589845:FUP589848 FKT589845:FKT589848 FAX589845:FAX589848 ERB589845:ERB589848 EHF589845:EHF589848 DXJ589845:DXJ589848 DNN589845:DNN589848 DDR589845:DDR589848 CTV589845:CTV589848 CJZ589845:CJZ589848 CAD589845:CAD589848 BQH589845:BQH589848 BGL589845:BGL589848 AWP589845:AWP589848 AMT589845:AMT589848 ACX589845:ACX589848 TB589845:TB589848 JF589845:JF589848 J589845:J589848 WVR524309:WVR524312 WLV524309:WLV524312 WBZ524309:WBZ524312 VSD524309:VSD524312 VIH524309:VIH524312 UYL524309:UYL524312 UOP524309:UOP524312 UET524309:UET524312 TUX524309:TUX524312 TLB524309:TLB524312 TBF524309:TBF524312 SRJ524309:SRJ524312 SHN524309:SHN524312 RXR524309:RXR524312 RNV524309:RNV524312 RDZ524309:RDZ524312 QUD524309:QUD524312 QKH524309:QKH524312 QAL524309:QAL524312 PQP524309:PQP524312 PGT524309:PGT524312 OWX524309:OWX524312 ONB524309:ONB524312 ODF524309:ODF524312 NTJ524309:NTJ524312 NJN524309:NJN524312 MZR524309:MZR524312 MPV524309:MPV524312 MFZ524309:MFZ524312 LWD524309:LWD524312 LMH524309:LMH524312 LCL524309:LCL524312 KSP524309:KSP524312 KIT524309:KIT524312 JYX524309:JYX524312 JPB524309:JPB524312 JFF524309:JFF524312 IVJ524309:IVJ524312 ILN524309:ILN524312 IBR524309:IBR524312 HRV524309:HRV524312 HHZ524309:HHZ524312 GYD524309:GYD524312 GOH524309:GOH524312 GEL524309:GEL524312 FUP524309:FUP524312 FKT524309:FKT524312 FAX524309:FAX524312 ERB524309:ERB524312 EHF524309:EHF524312 DXJ524309:DXJ524312 DNN524309:DNN524312 DDR524309:DDR524312 CTV524309:CTV524312 CJZ524309:CJZ524312 CAD524309:CAD524312 BQH524309:BQH524312 BGL524309:BGL524312 AWP524309:AWP524312 AMT524309:AMT524312 ACX524309:ACX524312 TB524309:TB524312 JF524309:JF524312 J524309:J524312 WVR458773:WVR458776 WLV458773:WLV458776 WBZ458773:WBZ458776 VSD458773:VSD458776 VIH458773:VIH458776 UYL458773:UYL458776 UOP458773:UOP458776 UET458773:UET458776 TUX458773:TUX458776 TLB458773:TLB458776 TBF458773:TBF458776 SRJ458773:SRJ458776 SHN458773:SHN458776 RXR458773:RXR458776 RNV458773:RNV458776 RDZ458773:RDZ458776 QUD458773:QUD458776 QKH458773:QKH458776 QAL458773:QAL458776 PQP458773:PQP458776 PGT458773:PGT458776 OWX458773:OWX458776 ONB458773:ONB458776 ODF458773:ODF458776 NTJ458773:NTJ458776 NJN458773:NJN458776 MZR458773:MZR458776 MPV458773:MPV458776 MFZ458773:MFZ458776 LWD458773:LWD458776 LMH458773:LMH458776 LCL458773:LCL458776 KSP458773:KSP458776 KIT458773:KIT458776 JYX458773:JYX458776 JPB458773:JPB458776 JFF458773:JFF458776 IVJ458773:IVJ458776 ILN458773:ILN458776 IBR458773:IBR458776 HRV458773:HRV458776 HHZ458773:HHZ458776 GYD458773:GYD458776 GOH458773:GOH458776 GEL458773:GEL458776 FUP458773:FUP458776 FKT458773:FKT458776 FAX458773:FAX458776 ERB458773:ERB458776 EHF458773:EHF458776 DXJ458773:DXJ458776 DNN458773:DNN458776 DDR458773:DDR458776 CTV458773:CTV458776 CJZ458773:CJZ458776 CAD458773:CAD458776 BQH458773:BQH458776 BGL458773:BGL458776 AWP458773:AWP458776 AMT458773:AMT458776 ACX458773:ACX458776 TB458773:TB458776 JF458773:JF458776 J458773:J458776 WVR393237:WVR393240 WLV393237:WLV393240 WBZ393237:WBZ393240 VSD393237:VSD393240 VIH393237:VIH393240 UYL393237:UYL393240 UOP393237:UOP393240 UET393237:UET393240 TUX393237:TUX393240 TLB393237:TLB393240 TBF393237:TBF393240 SRJ393237:SRJ393240 SHN393237:SHN393240 RXR393237:RXR393240 RNV393237:RNV393240 RDZ393237:RDZ393240 QUD393237:QUD393240 QKH393237:QKH393240 QAL393237:QAL393240 PQP393237:PQP393240 PGT393237:PGT393240 OWX393237:OWX393240 ONB393237:ONB393240 ODF393237:ODF393240 NTJ393237:NTJ393240 NJN393237:NJN393240 MZR393237:MZR393240 MPV393237:MPV393240 MFZ393237:MFZ393240 LWD393237:LWD393240 LMH393237:LMH393240 LCL393237:LCL393240 KSP393237:KSP393240 KIT393237:KIT393240 JYX393237:JYX393240 JPB393237:JPB393240 JFF393237:JFF393240 IVJ393237:IVJ393240 ILN393237:ILN393240 IBR393237:IBR393240 HRV393237:HRV393240 HHZ393237:HHZ393240 GYD393237:GYD393240 GOH393237:GOH393240 GEL393237:GEL393240 FUP393237:FUP393240 FKT393237:FKT393240 FAX393237:FAX393240 ERB393237:ERB393240 EHF393237:EHF393240 DXJ393237:DXJ393240 DNN393237:DNN393240 DDR393237:DDR393240 CTV393237:CTV393240 CJZ393237:CJZ393240 CAD393237:CAD393240 BQH393237:BQH393240 BGL393237:BGL393240 AWP393237:AWP393240 AMT393237:AMT393240 ACX393237:ACX393240 TB393237:TB393240 JF393237:JF393240 J393237:J393240 WVR327701:WVR327704 WLV327701:WLV327704 WBZ327701:WBZ327704 VSD327701:VSD327704 VIH327701:VIH327704 UYL327701:UYL327704 UOP327701:UOP327704 UET327701:UET327704 TUX327701:TUX327704 TLB327701:TLB327704 TBF327701:TBF327704 SRJ327701:SRJ327704 SHN327701:SHN327704 RXR327701:RXR327704 RNV327701:RNV327704 RDZ327701:RDZ327704 QUD327701:QUD327704 QKH327701:QKH327704 QAL327701:QAL327704 PQP327701:PQP327704 PGT327701:PGT327704 OWX327701:OWX327704 ONB327701:ONB327704 ODF327701:ODF327704 NTJ327701:NTJ327704 NJN327701:NJN327704 MZR327701:MZR327704 MPV327701:MPV327704 MFZ327701:MFZ327704 LWD327701:LWD327704 LMH327701:LMH327704 LCL327701:LCL327704 KSP327701:KSP327704 KIT327701:KIT327704 JYX327701:JYX327704 JPB327701:JPB327704 JFF327701:JFF327704 IVJ327701:IVJ327704 ILN327701:ILN327704 IBR327701:IBR327704 HRV327701:HRV327704 HHZ327701:HHZ327704 GYD327701:GYD327704 GOH327701:GOH327704 GEL327701:GEL327704 FUP327701:FUP327704 FKT327701:FKT327704 FAX327701:FAX327704 ERB327701:ERB327704 EHF327701:EHF327704 DXJ327701:DXJ327704 DNN327701:DNN327704 DDR327701:DDR327704 CTV327701:CTV327704 CJZ327701:CJZ327704 CAD327701:CAD327704 BQH327701:BQH327704 BGL327701:BGL327704 AWP327701:AWP327704 AMT327701:AMT327704 ACX327701:ACX327704 TB327701:TB327704 JF327701:JF327704 J327701:J327704 WVR262165:WVR262168 WLV262165:WLV262168 WBZ262165:WBZ262168 VSD262165:VSD262168 VIH262165:VIH262168 UYL262165:UYL262168 UOP262165:UOP262168 UET262165:UET262168 TUX262165:TUX262168 TLB262165:TLB262168 TBF262165:TBF262168 SRJ262165:SRJ262168 SHN262165:SHN262168 RXR262165:RXR262168 RNV262165:RNV262168 RDZ262165:RDZ262168 QUD262165:QUD262168 QKH262165:QKH262168 QAL262165:QAL262168 PQP262165:PQP262168 PGT262165:PGT262168 OWX262165:OWX262168 ONB262165:ONB262168 ODF262165:ODF262168 NTJ262165:NTJ262168 NJN262165:NJN262168 MZR262165:MZR262168 MPV262165:MPV262168 MFZ262165:MFZ262168 LWD262165:LWD262168 LMH262165:LMH262168 LCL262165:LCL262168 KSP262165:KSP262168 KIT262165:KIT262168 JYX262165:JYX262168 JPB262165:JPB262168 JFF262165:JFF262168 IVJ262165:IVJ262168 ILN262165:ILN262168 IBR262165:IBR262168 HRV262165:HRV262168 HHZ262165:HHZ262168 GYD262165:GYD262168 GOH262165:GOH262168 GEL262165:GEL262168 FUP262165:FUP262168 FKT262165:FKT262168 FAX262165:FAX262168 ERB262165:ERB262168 EHF262165:EHF262168 DXJ262165:DXJ262168 DNN262165:DNN262168 DDR262165:DDR262168 CTV262165:CTV262168 CJZ262165:CJZ262168 CAD262165:CAD262168 BQH262165:BQH262168 BGL262165:BGL262168 AWP262165:AWP262168 AMT262165:AMT262168 ACX262165:ACX262168 TB262165:TB262168 JF262165:JF262168 J262165:J262168 WVR196629:WVR196632 WLV196629:WLV196632 WBZ196629:WBZ196632 VSD196629:VSD196632 VIH196629:VIH196632 UYL196629:UYL196632 UOP196629:UOP196632 UET196629:UET196632 TUX196629:TUX196632 TLB196629:TLB196632 TBF196629:TBF196632 SRJ196629:SRJ196632 SHN196629:SHN196632 RXR196629:RXR196632 RNV196629:RNV196632 RDZ196629:RDZ196632 QUD196629:QUD196632 QKH196629:QKH196632 QAL196629:QAL196632 PQP196629:PQP196632 PGT196629:PGT196632 OWX196629:OWX196632 ONB196629:ONB196632 ODF196629:ODF196632 NTJ196629:NTJ196632 NJN196629:NJN196632 MZR196629:MZR196632 MPV196629:MPV196632 MFZ196629:MFZ196632 LWD196629:LWD196632 LMH196629:LMH196632 LCL196629:LCL196632 KSP196629:KSP196632 KIT196629:KIT196632 JYX196629:JYX196632 JPB196629:JPB196632 JFF196629:JFF196632 IVJ196629:IVJ196632 ILN196629:ILN196632 IBR196629:IBR196632 HRV196629:HRV196632 HHZ196629:HHZ196632 GYD196629:GYD196632 GOH196629:GOH196632 GEL196629:GEL196632 FUP196629:FUP196632 FKT196629:FKT196632 FAX196629:FAX196632 ERB196629:ERB196632 EHF196629:EHF196632 DXJ196629:DXJ196632 DNN196629:DNN196632 DDR196629:DDR196632 CTV196629:CTV196632 CJZ196629:CJZ196632 CAD196629:CAD196632 BQH196629:BQH196632 BGL196629:BGL196632 AWP196629:AWP196632 AMT196629:AMT196632 ACX196629:ACX196632 TB196629:TB196632 JF196629:JF196632 J196629:J196632 WVR131093:WVR131096 WLV131093:WLV131096 WBZ131093:WBZ131096 VSD131093:VSD131096 VIH131093:VIH131096 UYL131093:UYL131096 UOP131093:UOP131096 UET131093:UET131096 TUX131093:TUX131096 TLB131093:TLB131096 TBF131093:TBF131096 SRJ131093:SRJ131096 SHN131093:SHN131096 RXR131093:RXR131096 RNV131093:RNV131096 RDZ131093:RDZ131096 QUD131093:QUD131096 QKH131093:QKH131096 QAL131093:QAL131096 PQP131093:PQP131096 PGT131093:PGT131096 OWX131093:OWX131096 ONB131093:ONB131096 ODF131093:ODF131096 NTJ131093:NTJ131096 NJN131093:NJN131096 MZR131093:MZR131096 MPV131093:MPV131096 MFZ131093:MFZ131096 LWD131093:LWD131096 LMH131093:LMH131096 LCL131093:LCL131096 KSP131093:KSP131096 KIT131093:KIT131096 JYX131093:JYX131096 JPB131093:JPB131096 JFF131093:JFF131096 IVJ131093:IVJ131096 ILN131093:ILN131096 IBR131093:IBR131096 HRV131093:HRV131096 HHZ131093:HHZ131096 GYD131093:GYD131096 GOH131093:GOH131096 GEL131093:GEL131096 FUP131093:FUP131096 FKT131093:FKT131096 FAX131093:FAX131096 ERB131093:ERB131096 EHF131093:EHF131096 DXJ131093:DXJ131096 DNN131093:DNN131096 DDR131093:DDR131096 CTV131093:CTV131096 CJZ131093:CJZ131096 CAD131093:CAD131096 BQH131093:BQH131096 BGL131093:BGL131096 AWP131093:AWP131096 AMT131093:AMT131096 ACX131093:ACX131096 TB131093:TB131096 JF131093:JF131096 J131093:J131096 WVR65557:WVR65560 WLV65557:WLV65560 WBZ65557:WBZ65560 VSD65557:VSD65560 VIH65557:VIH65560 UYL65557:UYL65560 UOP65557:UOP65560 UET65557:UET65560 TUX65557:TUX65560 TLB65557:TLB65560 TBF65557:TBF65560 SRJ65557:SRJ65560 SHN65557:SHN65560 RXR65557:RXR65560 RNV65557:RNV65560 RDZ65557:RDZ65560 QUD65557:QUD65560 QKH65557:QKH65560 QAL65557:QAL65560 PQP65557:PQP65560 PGT65557:PGT65560 OWX65557:OWX65560 ONB65557:ONB65560 ODF65557:ODF65560 NTJ65557:NTJ65560 NJN65557:NJN65560 MZR65557:MZR65560 MPV65557:MPV65560 MFZ65557:MFZ65560 LWD65557:LWD65560 LMH65557:LMH65560 LCL65557:LCL65560 KSP65557:KSP65560 KIT65557:KIT65560 JYX65557:JYX65560 JPB65557:JPB65560 JFF65557:JFF65560 IVJ65557:IVJ65560 ILN65557:ILN65560 IBR65557:IBR65560 HRV65557:HRV65560 HHZ65557:HHZ65560 GYD65557:GYD65560 GOH65557:GOH65560 GEL65557:GEL65560 FUP65557:FUP65560 FKT65557:FKT65560 FAX65557:FAX65560 ERB65557:ERB65560 EHF65557:EHF65560 DXJ65557:DXJ65560 DNN65557:DNN65560 DDR65557:DDR65560 CTV65557:CTV65560 CJZ65557:CJZ65560 CAD65557:CAD65560 BQH65557:BQH65560 BGL65557:BGL65560 AWP65557:AWP65560 AMT65557:AMT65560 ACX65557:ACX65560 TB65557:TB65560 JF65557:JF65560">
      <formula1>#REF!</formula1>
    </dataValidation>
    <dataValidation type="list" allowBlank="1" showInputMessage="1" showErrorMessage="1" sqref="J65555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#REF!</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39">
      <formula1>$P$54:$Q$54</formula1>
    </dataValidation>
    <dataValidation type="list" allowBlank="1" showInputMessage="1" showErrorMessage="1" sqref="WVQ983037 WBY983037 VSC983037 VIG983037 UYK983037 UOO983037 UES983037 TUW983037 TLA983037 TBE983037 SRI983037 SHM983037 RXQ983037 RNU983037 RDY983037 QUC983037 QKG983037 QAK983037 PQO983037 PGS983037 OWW983037 ONA983037 ODE983037 NTI983037 NJM983037 MZQ983037 MPU983037 MFY983037 LWC983037 LMG983037 LCK983037 KSO983037 KIS983037 JYW983037 JPA983037 JFE983037 IVI983037 ILM983037 IBQ983037 HRU983037 HHY983037 GYC983037 GOG983037 GEK983037 FUO983037 FKS983037 FAW983037 ERA983037 EHE983037 DXI983037 DNM983037 DDQ983037 CTU983037 CJY983037 CAC983037 BQG983037 BGK983037 AWO983037 AMS983037 ACW983037 TA983037 JE983037 H983037:I983037 WVQ917501 WLU917501 WBY917501 VSC917501 VIG917501 UYK917501 UOO917501 UES917501 TUW917501 TLA917501 TBE917501 SRI917501 SHM917501 RXQ917501 RNU917501 RDY917501 QUC917501 QKG917501 QAK917501 PQO917501 PGS917501 OWW917501 ONA917501 ODE917501 NTI917501 NJM917501 MZQ917501 MPU917501 MFY917501 LWC917501 LMG917501 LCK917501 KSO917501 KIS917501 JYW917501 JPA917501 JFE917501 IVI917501 ILM917501 IBQ917501 HRU917501 HHY917501 GYC917501 GOG917501 GEK917501 FUO917501 FKS917501 FAW917501 ERA917501 EHE917501 DXI917501 DNM917501 DDQ917501 CTU917501 CJY917501 CAC917501 BQG917501 BGK917501 AWO917501 AMS917501 ACW917501 TA917501 JE917501 H917501:I917501 WVQ851965 WLU851965 WBY851965 VSC851965 VIG851965 UYK851965 UOO851965 UES851965 TUW851965 TLA851965 TBE851965 SRI851965 SHM851965 RXQ851965 RNU851965 RDY851965 QUC851965 QKG851965 QAK851965 PQO851965 PGS851965 OWW851965 ONA851965 ODE851965 NTI851965 NJM851965 MZQ851965 MPU851965 MFY851965 LWC851965 LMG851965 LCK851965 KSO851965 KIS851965 JYW851965 JPA851965 JFE851965 IVI851965 ILM851965 IBQ851965 HRU851965 HHY851965 GYC851965 GOG851965 GEK851965 FUO851965 FKS851965 FAW851965 ERA851965 EHE851965 DXI851965 DNM851965 DDQ851965 CTU851965 CJY851965 CAC851965 BQG851965 BGK851965 AWO851965 AMS851965 ACW851965 TA851965 JE851965 H851965:I851965 WVQ786429 WLU786429 WBY786429 VSC786429 VIG786429 UYK786429 UOO786429 UES786429 TUW786429 TLA786429 TBE786429 SRI786429 SHM786429 RXQ786429 RNU786429 RDY786429 QUC786429 QKG786429 QAK786429 PQO786429 PGS786429 OWW786429 ONA786429 ODE786429 NTI786429 NJM786429 MZQ786429 MPU786429 MFY786429 LWC786429 LMG786429 LCK786429 KSO786429 KIS786429 JYW786429 JPA786429 JFE786429 IVI786429 ILM786429 IBQ786429 HRU786429 HHY786429 GYC786429 GOG786429 GEK786429 FUO786429 FKS786429 FAW786429 ERA786429 EHE786429 DXI786429 DNM786429 DDQ786429 CTU786429 CJY786429 CAC786429 BQG786429 BGK786429 AWO786429 AMS786429 ACW786429 TA786429 JE786429 H786429:I786429 WVQ720893 WLU720893 WBY720893 VSC720893 VIG720893 UYK720893 UOO720893 UES720893 TUW720893 TLA720893 TBE720893 SRI720893 SHM720893 RXQ720893 RNU720893 RDY720893 QUC720893 QKG720893 QAK720893 PQO720893 PGS720893 OWW720893 ONA720893 ODE720893 NTI720893 NJM720893 MZQ720893 MPU720893 MFY720893 LWC720893 LMG720893 LCK720893 KSO720893 KIS720893 JYW720893 JPA720893 JFE720893 IVI720893 ILM720893 IBQ720893 HRU720893 HHY720893 GYC720893 GOG720893 GEK720893 FUO720893 FKS720893 FAW720893 ERA720893 EHE720893 DXI720893 DNM720893 DDQ720893 CTU720893 CJY720893 CAC720893 BQG720893 BGK720893 AWO720893 AMS720893 ACW720893 TA720893 JE720893 H720893:I720893 WVQ655357 WLU655357 WBY655357 VSC655357 VIG655357 UYK655357 UOO655357 UES655357 TUW655357 TLA655357 TBE655357 SRI655357 SHM655357 RXQ655357 RNU655357 RDY655357 QUC655357 QKG655357 QAK655357 PQO655357 PGS655357 OWW655357 ONA655357 ODE655357 NTI655357 NJM655357 MZQ655357 MPU655357 MFY655357 LWC655357 LMG655357 LCK655357 KSO655357 KIS655357 JYW655357 JPA655357 JFE655357 IVI655357 ILM655357 IBQ655357 HRU655357 HHY655357 GYC655357 GOG655357 GEK655357 FUO655357 FKS655357 FAW655357 ERA655357 EHE655357 DXI655357 DNM655357 DDQ655357 CTU655357 CJY655357 CAC655357 BQG655357 BGK655357 AWO655357 AMS655357 ACW655357 TA655357 JE655357 H655357:I655357 WVQ589821 WLU589821 WBY589821 VSC589821 VIG589821 UYK589821 UOO589821 UES589821 TUW589821 TLA589821 TBE589821 SRI589821 SHM589821 RXQ589821 RNU589821 RDY589821 QUC589821 QKG589821 QAK589821 PQO589821 PGS589821 OWW589821 ONA589821 ODE589821 NTI589821 NJM589821 MZQ589821 MPU589821 MFY589821 LWC589821 LMG589821 LCK589821 KSO589821 KIS589821 JYW589821 JPA589821 JFE589821 IVI589821 ILM589821 IBQ589821 HRU589821 HHY589821 GYC589821 GOG589821 GEK589821 FUO589821 FKS589821 FAW589821 ERA589821 EHE589821 DXI589821 DNM589821 DDQ589821 CTU589821 CJY589821 CAC589821 BQG589821 BGK589821 AWO589821 AMS589821 ACW589821 TA589821 JE589821 H589821:I589821 WVQ524285 WLU524285 WBY524285 VSC524285 VIG524285 UYK524285 UOO524285 UES524285 TUW524285 TLA524285 TBE524285 SRI524285 SHM524285 RXQ524285 RNU524285 RDY524285 QUC524285 QKG524285 QAK524285 PQO524285 PGS524285 OWW524285 ONA524285 ODE524285 NTI524285 NJM524285 MZQ524285 MPU524285 MFY524285 LWC524285 LMG524285 LCK524285 KSO524285 KIS524285 JYW524285 JPA524285 JFE524285 IVI524285 ILM524285 IBQ524285 HRU524285 HHY524285 GYC524285 GOG524285 GEK524285 FUO524285 FKS524285 FAW524285 ERA524285 EHE524285 DXI524285 DNM524285 DDQ524285 CTU524285 CJY524285 CAC524285 BQG524285 BGK524285 AWO524285 AMS524285 ACW524285 TA524285 JE524285 H524285:I524285 WVQ458749 WLU458749 WBY458749 VSC458749 VIG458749 UYK458749 UOO458749 UES458749 TUW458749 TLA458749 TBE458749 SRI458749 SHM458749 RXQ458749 RNU458749 RDY458749 QUC458749 QKG458749 QAK458749 PQO458749 PGS458749 OWW458749 ONA458749 ODE458749 NTI458749 NJM458749 MZQ458749 MPU458749 MFY458749 LWC458749 LMG458749 LCK458749 KSO458749 KIS458749 JYW458749 JPA458749 JFE458749 IVI458749 ILM458749 IBQ458749 HRU458749 HHY458749 GYC458749 GOG458749 GEK458749 FUO458749 FKS458749 FAW458749 ERA458749 EHE458749 DXI458749 DNM458749 DDQ458749 CTU458749 CJY458749 CAC458749 BQG458749 BGK458749 AWO458749 AMS458749 ACW458749 TA458749 JE458749 H458749:I458749 WVQ393213 WLU393213 WBY393213 VSC393213 VIG393213 UYK393213 UOO393213 UES393213 TUW393213 TLA393213 TBE393213 SRI393213 SHM393213 RXQ393213 RNU393213 RDY393213 QUC393213 QKG393213 QAK393213 PQO393213 PGS393213 OWW393213 ONA393213 ODE393213 NTI393213 NJM393213 MZQ393213 MPU393213 MFY393213 LWC393213 LMG393213 LCK393213 KSO393213 KIS393213 JYW393213 JPA393213 JFE393213 IVI393213 ILM393213 IBQ393213 HRU393213 HHY393213 GYC393213 GOG393213 GEK393213 FUO393213 FKS393213 FAW393213 ERA393213 EHE393213 DXI393213 DNM393213 DDQ393213 CTU393213 CJY393213 CAC393213 BQG393213 BGK393213 AWO393213 AMS393213 ACW393213 TA393213 JE393213 H393213:I393213 WVQ327677 WLU327677 WBY327677 VSC327677 VIG327677 UYK327677 UOO327677 UES327677 TUW327677 TLA327677 TBE327677 SRI327677 SHM327677 RXQ327677 RNU327677 RDY327677 QUC327677 QKG327677 QAK327677 PQO327677 PGS327677 OWW327677 ONA327677 ODE327677 NTI327677 NJM327677 MZQ327677 MPU327677 MFY327677 LWC327677 LMG327677 LCK327677 KSO327677 KIS327677 JYW327677 JPA327677 JFE327677 IVI327677 ILM327677 IBQ327677 HRU327677 HHY327677 GYC327677 GOG327677 GEK327677 FUO327677 FKS327677 FAW327677 ERA327677 EHE327677 DXI327677 DNM327677 DDQ327677 CTU327677 CJY327677 CAC327677 BQG327677 BGK327677 AWO327677 AMS327677 ACW327677 TA327677 JE327677 H327677:I327677 WVQ262141 WLU262141 WBY262141 VSC262141 VIG262141 UYK262141 UOO262141 UES262141 TUW262141 TLA262141 TBE262141 SRI262141 SHM262141 RXQ262141 RNU262141 RDY262141 QUC262141 QKG262141 QAK262141 PQO262141 PGS262141 OWW262141 ONA262141 ODE262141 NTI262141 NJM262141 MZQ262141 MPU262141 MFY262141 LWC262141 LMG262141 LCK262141 KSO262141 KIS262141 JYW262141 JPA262141 JFE262141 IVI262141 ILM262141 IBQ262141 HRU262141 HHY262141 GYC262141 GOG262141 GEK262141 FUO262141 FKS262141 FAW262141 ERA262141 EHE262141 DXI262141 DNM262141 DDQ262141 CTU262141 CJY262141 CAC262141 BQG262141 BGK262141 AWO262141 AMS262141 ACW262141 TA262141 JE262141 H262141:I262141 WVQ196605 WLU196605 WBY196605 VSC196605 VIG196605 UYK196605 UOO196605 UES196605 TUW196605 TLA196605 TBE196605 SRI196605 SHM196605 RXQ196605 RNU196605 RDY196605 QUC196605 QKG196605 QAK196605 PQO196605 PGS196605 OWW196605 ONA196605 ODE196605 NTI196605 NJM196605 MZQ196605 MPU196605 MFY196605 LWC196605 LMG196605 LCK196605 KSO196605 KIS196605 JYW196605 JPA196605 JFE196605 IVI196605 ILM196605 IBQ196605 HRU196605 HHY196605 GYC196605 GOG196605 GEK196605 FUO196605 FKS196605 FAW196605 ERA196605 EHE196605 DXI196605 DNM196605 DDQ196605 CTU196605 CJY196605 CAC196605 BQG196605 BGK196605 AWO196605 AMS196605 ACW196605 TA196605 JE196605 H196605:I196605 WVQ131069 WLU131069 WBY131069 VSC131069 VIG131069 UYK131069 UOO131069 UES131069 TUW131069 TLA131069 TBE131069 SRI131069 SHM131069 RXQ131069 RNU131069 RDY131069 QUC131069 QKG131069 QAK131069 PQO131069 PGS131069 OWW131069 ONA131069 ODE131069 NTI131069 NJM131069 MZQ131069 MPU131069 MFY131069 LWC131069 LMG131069 LCK131069 KSO131069 KIS131069 JYW131069 JPA131069 JFE131069 IVI131069 ILM131069 IBQ131069 HRU131069 HHY131069 GYC131069 GOG131069 GEK131069 FUO131069 FKS131069 FAW131069 ERA131069 EHE131069 DXI131069 DNM131069 DDQ131069 CTU131069 CJY131069 CAC131069 BQG131069 BGK131069 AWO131069 AMS131069 ACW131069 TA131069 JE131069 H131069:I131069 WVQ65533 WLU65533 WBY65533 VSC65533 VIG65533 UYK65533 UOO65533 UES65533 TUW65533 TLA65533 TBE65533 SRI65533 SHM65533 RXQ65533 RNU65533 RDY65533 QUC65533 QKG65533 QAK65533 PQO65533 PGS65533 OWW65533 ONA65533 ODE65533 NTI65533 NJM65533 MZQ65533 MPU65533 MFY65533 LWC65533 LMG65533 LCK65533 KSO65533 KIS65533 JYW65533 JPA65533 JFE65533 IVI65533 ILM65533 IBQ65533 HRU65533 HHY65533 GYC65533 GOG65533 GEK65533 FUO65533 FKS65533 FAW65533 ERA65533 EHE65533 DXI65533 DNM65533 DDQ65533 CTU65533 CJY65533 CAC65533 BQG65533 BGK65533 AWO65533 AMS65533 ACW65533 TA65533 JE65533 H65533:I65533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7">
      <formula1>$O$52:$R$52</formula1>
    </dataValidation>
    <dataValidation type="list" allowBlank="1" showInputMessage="1" showErrorMessage="1" sqref="WVQ983032 WBY983032 VSC983032 VIG983032 UYK983032 UOO983032 UES983032 TUW983032 TLA983032 TBE983032 SRI983032 SHM983032 RXQ983032 RNU983032 RDY983032 QUC983032 QKG983032 QAK983032 PQO983032 PGS983032 OWW983032 ONA983032 ODE983032 NTI983032 NJM983032 MZQ983032 MPU983032 MFY983032 LWC983032 LMG983032 LCK983032 KSO983032 KIS983032 JYW983032 JPA983032 JFE983032 IVI983032 ILM983032 IBQ983032 HRU983032 HHY983032 GYC983032 GOG983032 GEK983032 FUO983032 FKS983032 FAW983032 ERA983032 EHE983032 DXI983032 DNM983032 DDQ983032 CTU983032 CJY983032 CAC983032 BQG983032 BGK983032 AWO983032 AMS983032 ACW983032 TA983032 JE983032 H983032:I983032 WVQ917496 WLU917496 WBY917496 VSC917496 VIG917496 UYK917496 UOO917496 UES917496 TUW917496 TLA917496 TBE917496 SRI917496 SHM917496 RXQ917496 RNU917496 RDY917496 QUC917496 QKG917496 QAK917496 PQO917496 PGS917496 OWW917496 ONA917496 ODE917496 NTI917496 NJM917496 MZQ917496 MPU917496 MFY917496 LWC917496 LMG917496 LCK917496 KSO917496 KIS917496 JYW917496 JPA917496 JFE917496 IVI917496 ILM917496 IBQ917496 HRU917496 HHY917496 GYC917496 GOG917496 GEK917496 FUO917496 FKS917496 FAW917496 ERA917496 EHE917496 DXI917496 DNM917496 DDQ917496 CTU917496 CJY917496 CAC917496 BQG917496 BGK917496 AWO917496 AMS917496 ACW917496 TA917496 JE917496 H917496:I917496 WVQ851960 WLU851960 WBY851960 VSC851960 VIG851960 UYK851960 UOO851960 UES851960 TUW851960 TLA851960 TBE851960 SRI851960 SHM851960 RXQ851960 RNU851960 RDY851960 QUC851960 QKG851960 QAK851960 PQO851960 PGS851960 OWW851960 ONA851960 ODE851960 NTI851960 NJM851960 MZQ851960 MPU851960 MFY851960 LWC851960 LMG851960 LCK851960 KSO851960 KIS851960 JYW851960 JPA851960 JFE851960 IVI851960 ILM851960 IBQ851960 HRU851960 HHY851960 GYC851960 GOG851960 GEK851960 FUO851960 FKS851960 FAW851960 ERA851960 EHE851960 DXI851960 DNM851960 DDQ851960 CTU851960 CJY851960 CAC851960 BQG851960 BGK851960 AWO851960 AMS851960 ACW851960 TA851960 JE851960 H851960:I851960 WVQ786424 WLU786424 WBY786424 VSC786424 VIG786424 UYK786424 UOO786424 UES786424 TUW786424 TLA786424 TBE786424 SRI786424 SHM786424 RXQ786424 RNU786424 RDY786424 QUC786424 QKG786424 QAK786424 PQO786424 PGS786424 OWW786424 ONA786424 ODE786424 NTI786424 NJM786424 MZQ786424 MPU786424 MFY786424 LWC786424 LMG786424 LCK786424 KSO786424 KIS786424 JYW786424 JPA786424 JFE786424 IVI786424 ILM786424 IBQ786424 HRU786424 HHY786424 GYC786424 GOG786424 GEK786424 FUO786424 FKS786424 FAW786424 ERA786424 EHE786424 DXI786424 DNM786424 DDQ786424 CTU786424 CJY786424 CAC786424 BQG786424 BGK786424 AWO786424 AMS786424 ACW786424 TA786424 JE786424 H786424:I786424 WVQ720888 WLU720888 WBY720888 VSC720888 VIG720888 UYK720888 UOO720888 UES720888 TUW720888 TLA720888 TBE720888 SRI720888 SHM720888 RXQ720888 RNU720888 RDY720888 QUC720888 QKG720888 QAK720888 PQO720888 PGS720888 OWW720888 ONA720888 ODE720888 NTI720888 NJM720888 MZQ720888 MPU720888 MFY720888 LWC720888 LMG720888 LCK720888 KSO720888 KIS720888 JYW720888 JPA720888 JFE720888 IVI720888 ILM720888 IBQ720888 HRU720888 HHY720888 GYC720888 GOG720888 GEK720888 FUO720888 FKS720888 FAW720888 ERA720888 EHE720888 DXI720888 DNM720888 DDQ720888 CTU720888 CJY720888 CAC720888 BQG720888 BGK720888 AWO720888 AMS720888 ACW720888 TA720888 JE720888 H720888:I720888 WVQ655352 WLU655352 WBY655352 VSC655352 VIG655352 UYK655352 UOO655352 UES655352 TUW655352 TLA655352 TBE655352 SRI655352 SHM655352 RXQ655352 RNU655352 RDY655352 QUC655352 QKG655352 QAK655352 PQO655352 PGS655352 OWW655352 ONA655352 ODE655352 NTI655352 NJM655352 MZQ655352 MPU655352 MFY655352 LWC655352 LMG655352 LCK655352 KSO655352 KIS655352 JYW655352 JPA655352 JFE655352 IVI655352 ILM655352 IBQ655352 HRU655352 HHY655352 GYC655352 GOG655352 GEK655352 FUO655352 FKS655352 FAW655352 ERA655352 EHE655352 DXI655352 DNM655352 DDQ655352 CTU655352 CJY655352 CAC655352 BQG655352 BGK655352 AWO655352 AMS655352 ACW655352 TA655352 JE655352 H655352:I655352 WVQ589816 WLU589816 WBY589816 VSC589816 VIG589816 UYK589816 UOO589816 UES589816 TUW589816 TLA589816 TBE589816 SRI589816 SHM589816 RXQ589816 RNU589816 RDY589816 QUC589816 QKG589816 QAK589816 PQO589816 PGS589816 OWW589816 ONA589816 ODE589816 NTI589816 NJM589816 MZQ589816 MPU589816 MFY589816 LWC589816 LMG589816 LCK589816 KSO589816 KIS589816 JYW589816 JPA589816 JFE589816 IVI589816 ILM589816 IBQ589816 HRU589816 HHY589816 GYC589816 GOG589816 GEK589816 FUO589816 FKS589816 FAW589816 ERA589816 EHE589816 DXI589816 DNM589816 DDQ589816 CTU589816 CJY589816 CAC589816 BQG589816 BGK589816 AWO589816 AMS589816 ACW589816 TA589816 JE589816 H589816:I589816 WVQ524280 WLU524280 WBY524280 VSC524280 VIG524280 UYK524280 UOO524280 UES524280 TUW524280 TLA524280 TBE524280 SRI524280 SHM524280 RXQ524280 RNU524280 RDY524280 QUC524280 QKG524280 QAK524280 PQO524280 PGS524280 OWW524280 ONA524280 ODE524280 NTI524280 NJM524280 MZQ524280 MPU524280 MFY524280 LWC524280 LMG524280 LCK524280 KSO524280 KIS524280 JYW524280 JPA524280 JFE524280 IVI524280 ILM524280 IBQ524280 HRU524280 HHY524280 GYC524280 GOG524280 GEK524280 FUO524280 FKS524280 FAW524280 ERA524280 EHE524280 DXI524280 DNM524280 DDQ524280 CTU524280 CJY524280 CAC524280 BQG524280 BGK524280 AWO524280 AMS524280 ACW524280 TA524280 JE524280 H524280:I524280 WVQ458744 WLU458744 WBY458744 VSC458744 VIG458744 UYK458744 UOO458744 UES458744 TUW458744 TLA458744 TBE458744 SRI458744 SHM458744 RXQ458744 RNU458744 RDY458744 QUC458744 QKG458744 QAK458744 PQO458744 PGS458744 OWW458744 ONA458744 ODE458744 NTI458744 NJM458744 MZQ458744 MPU458744 MFY458744 LWC458744 LMG458744 LCK458744 KSO458744 KIS458744 JYW458744 JPA458744 JFE458744 IVI458744 ILM458744 IBQ458744 HRU458744 HHY458744 GYC458744 GOG458744 GEK458744 FUO458744 FKS458744 FAW458744 ERA458744 EHE458744 DXI458744 DNM458744 DDQ458744 CTU458744 CJY458744 CAC458744 BQG458744 BGK458744 AWO458744 AMS458744 ACW458744 TA458744 JE458744 H458744:I458744 WVQ393208 WLU393208 WBY393208 VSC393208 VIG393208 UYK393208 UOO393208 UES393208 TUW393208 TLA393208 TBE393208 SRI393208 SHM393208 RXQ393208 RNU393208 RDY393208 QUC393208 QKG393208 QAK393208 PQO393208 PGS393208 OWW393208 ONA393208 ODE393208 NTI393208 NJM393208 MZQ393208 MPU393208 MFY393208 LWC393208 LMG393208 LCK393208 KSO393208 KIS393208 JYW393208 JPA393208 JFE393208 IVI393208 ILM393208 IBQ393208 HRU393208 HHY393208 GYC393208 GOG393208 GEK393208 FUO393208 FKS393208 FAW393208 ERA393208 EHE393208 DXI393208 DNM393208 DDQ393208 CTU393208 CJY393208 CAC393208 BQG393208 BGK393208 AWO393208 AMS393208 ACW393208 TA393208 JE393208 H393208:I393208 WVQ327672 WLU327672 WBY327672 VSC327672 VIG327672 UYK327672 UOO327672 UES327672 TUW327672 TLA327672 TBE327672 SRI327672 SHM327672 RXQ327672 RNU327672 RDY327672 QUC327672 QKG327672 QAK327672 PQO327672 PGS327672 OWW327672 ONA327672 ODE327672 NTI327672 NJM327672 MZQ327672 MPU327672 MFY327672 LWC327672 LMG327672 LCK327672 KSO327672 KIS327672 JYW327672 JPA327672 JFE327672 IVI327672 ILM327672 IBQ327672 HRU327672 HHY327672 GYC327672 GOG327672 GEK327672 FUO327672 FKS327672 FAW327672 ERA327672 EHE327672 DXI327672 DNM327672 DDQ327672 CTU327672 CJY327672 CAC327672 BQG327672 BGK327672 AWO327672 AMS327672 ACW327672 TA327672 JE327672 H327672:I327672 WVQ262136 WLU262136 WBY262136 VSC262136 VIG262136 UYK262136 UOO262136 UES262136 TUW262136 TLA262136 TBE262136 SRI262136 SHM262136 RXQ262136 RNU262136 RDY262136 QUC262136 QKG262136 QAK262136 PQO262136 PGS262136 OWW262136 ONA262136 ODE262136 NTI262136 NJM262136 MZQ262136 MPU262136 MFY262136 LWC262136 LMG262136 LCK262136 KSO262136 KIS262136 JYW262136 JPA262136 JFE262136 IVI262136 ILM262136 IBQ262136 HRU262136 HHY262136 GYC262136 GOG262136 GEK262136 FUO262136 FKS262136 FAW262136 ERA262136 EHE262136 DXI262136 DNM262136 DDQ262136 CTU262136 CJY262136 CAC262136 BQG262136 BGK262136 AWO262136 AMS262136 ACW262136 TA262136 JE262136 H262136:I262136 WVQ196600 WLU196600 WBY196600 VSC196600 VIG196600 UYK196600 UOO196600 UES196600 TUW196600 TLA196600 TBE196600 SRI196600 SHM196600 RXQ196600 RNU196600 RDY196600 QUC196600 QKG196600 QAK196600 PQO196600 PGS196600 OWW196600 ONA196600 ODE196600 NTI196600 NJM196600 MZQ196600 MPU196600 MFY196600 LWC196600 LMG196600 LCK196600 KSO196600 KIS196600 JYW196600 JPA196600 JFE196600 IVI196600 ILM196600 IBQ196600 HRU196600 HHY196600 GYC196600 GOG196600 GEK196600 FUO196600 FKS196600 FAW196600 ERA196600 EHE196600 DXI196600 DNM196600 DDQ196600 CTU196600 CJY196600 CAC196600 BQG196600 BGK196600 AWO196600 AMS196600 ACW196600 TA196600 JE196600 H196600:I196600 WVQ131064 WLU131064 WBY131064 VSC131064 VIG131064 UYK131064 UOO131064 UES131064 TUW131064 TLA131064 TBE131064 SRI131064 SHM131064 RXQ131064 RNU131064 RDY131064 QUC131064 QKG131064 QAK131064 PQO131064 PGS131064 OWW131064 ONA131064 ODE131064 NTI131064 NJM131064 MZQ131064 MPU131064 MFY131064 LWC131064 LMG131064 LCK131064 KSO131064 KIS131064 JYW131064 JPA131064 JFE131064 IVI131064 ILM131064 IBQ131064 HRU131064 HHY131064 GYC131064 GOG131064 GEK131064 FUO131064 FKS131064 FAW131064 ERA131064 EHE131064 DXI131064 DNM131064 DDQ131064 CTU131064 CJY131064 CAC131064 BQG131064 BGK131064 AWO131064 AMS131064 ACW131064 TA131064 JE131064 H131064:I131064 WVQ65528 WLU65528 WBY65528 VSC65528 VIG65528 UYK65528 UOO65528 UES65528 TUW65528 TLA65528 TBE65528 SRI65528 SHM65528 RXQ65528 RNU65528 RDY65528 QUC65528 QKG65528 QAK65528 PQO65528 PGS65528 OWW65528 ONA65528 ODE65528 NTI65528 NJM65528 MZQ65528 MPU65528 MFY65528 LWC65528 LMG65528 LCK65528 KSO65528 KIS65528 JYW65528 JPA65528 JFE65528 IVI65528 ILM65528 IBQ65528 HRU65528 HHY65528 GYC65528 GOG65528 GEK65528 FUO65528 FKS65528 FAW65528 ERA65528 EHE65528 DXI65528 DNM65528 DDQ65528 CTU65528 CJY65528 CAC65528 BQG65528 BGK65528 AWO65528 AMS65528 ACW65528 TA65528 JE65528 H65528:I65528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2">
      <formula1>$O$43:$Q$43</formula1>
    </dataValidation>
    <dataValidation allowBlank="1" showInputMessage="1" showErrorMessage="1" sqref="H42:I43 J89:J96 J106:J107 J110:J115 J85:J86 J74:J75"/>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formula1>$O$109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formula1>$O$106:$P$106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formula1>$O$109:$P$109</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formula1>$O$106:$Q$106</formula1>
    </dataValidation>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formula1>$O$106:$P$106</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&amp;CSeite &amp;P/&amp;N</oddFooter>
    <firstFooter>&amp;LFormularstand: 28.03.2022</firstFooter>
  </headerFooter>
  <rowBreaks count="1" manualBreakCount="1">
    <brk id="45" max="16383" man="1"/>
  </rowBreaks>
  <ignoredErrors>
    <ignoredError sqref="I59:I60 I4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21"/>
  <sheetViews>
    <sheetView workbookViewId="0">
      <selection activeCell="H15" sqref="H15"/>
    </sheetView>
  </sheetViews>
  <sheetFormatPr baseColWidth="10" defaultRowHeight="12.75" x14ac:dyDescent="0.2"/>
  <cols>
    <col min="1" max="1" width="4.375" style="9" customWidth="1"/>
    <col min="2" max="2" width="50.125" style="9" customWidth="1"/>
    <col min="3" max="3" width="12.375" style="9" customWidth="1"/>
    <col min="4" max="4" width="13.75" style="9" customWidth="1"/>
    <col min="5" max="5" width="13.25" style="9" customWidth="1"/>
    <col min="6" max="6" width="11.5" style="9" bestFit="1" customWidth="1"/>
    <col min="7" max="257" width="11" style="9"/>
    <col min="258" max="258" width="4.375" style="9" customWidth="1"/>
    <col min="259" max="259" width="50.125" style="9" customWidth="1"/>
    <col min="260" max="260" width="13.75" style="9" customWidth="1"/>
    <col min="261" max="261" width="13.25" style="9" customWidth="1"/>
    <col min="262" max="262" width="11.5" style="9" bestFit="1" customWidth="1"/>
    <col min="263" max="513" width="11" style="9"/>
    <col min="514" max="514" width="4.375" style="9" customWidth="1"/>
    <col min="515" max="515" width="50.125" style="9" customWidth="1"/>
    <col min="516" max="516" width="13.75" style="9" customWidth="1"/>
    <col min="517" max="517" width="13.25" style="9" customWidth="1"/>
    <col min="518" max="518" width="11.5" style="9" bestFit="1" customWidth="1"/>
    <col min="519" max="769" width="11" style="9"/>
    <col min="770" max="770" width="4.375" style="9" customWidth="1"/>
    <col min="771" max="771" width="50.125" style="9" customWidth="1"/>
    <col min="772" max="772" width="13.75" style="9" customWidth="1"/>
    <col min="773" max="773" width="13.25" style="9" customWidth="1"/>
    <col min="774" max="774" width="11.5" style="9" bestFit="1" customWidth="1"/>
    <col min="775" max="1025" width="11" style="9"/>
    <col min="1026" max="1026" width="4.375" style="9" customWidth="1"/>
    <col min="1027" max="1027" width="50.125" style="9" customWidth="1"/>
    <col min="1028" max="1028" width="13.75" style="9" customWidth="1"/>
    <col min="1029" max="1029" width="13.25" style="9" customWidth="1"/>
    <col min="1030" max="1030" width="11.5" style="9" bestFit="1" customWidth="1"/>
    <col min="1031" max="1281" width="11" style="9"/>
    <col min="1282" max="1282" width="4.375" style="9" customWidth="1"/>
    <col min="1283" max="1283" width="50.125" style="9" customWidth="1"/>
    <col min="1284" max="1284" width="13.75" style="9" customWidth="1"/>
    <col min="1285" max="1285" width="13.25" style="9" customWidth="1"/>
    <col min="1286" max="1286" width="11.5" style="9" bestFit="1" customWidth="1"/>
    <col min="1287" max="1537" width="11" style="9"/>
    <col min="1538" max="1538" width="4.375" style="9" customWidth="1"/>
    <col min="1539" max="1539" width="50.125" style="9" customWidth="1"/>
    <col min="1540" max="1540" width="13.75" style="9" customWidth="1"/>
    <col min="1541" max="1541" width="13.25" style="9" customWidth="1"/>
    <col min="1542" max="1542" width="11.5" style="9" bestFit="1" customWidth="1"/>
    <col min="1543" max="1793" width="11" style="9"/>
    <col min="1794" max="1794" width="4.375" style="9" customWidth="1"/>
    <col min="1795" max="1795" width="50.125" style="9" customWidth="1"/>
    <col min="1796" max="1796" width="13.75" style="9" customWidth="1"/>
    <col min="1797" max="1797" width="13.25" style="9" customWidth="1"/>
    <col min="1798" max="1798" width="11.5" style="9" bestFit="1" customWidth="1"/>
    <col min="1799" max="2049" width="11" style="9"/>
    <col min="2050" max="2050" width="4.375" style="9" customWidth="1"/>
    <col min="2051" max="2051" width="50.125" style="9" customWidth="1"/>
    <col min="2052" max="2052" width="13.75" style="9" customWidth="1"/>
    <col min="2053" max="2053" width="13.25" style="9" customWidth="1"/>
    <col min="2054" max="2054" width="11.5" style="9" bestFit="1" customWidth="1"/>
    <col min="2055" max="2305" width="11" style="9"/>
    <col min="2306" max="2306" width="4.375" style="9" customWidth="1"/>
    <col min="2307" max="2307" width="50.125" style="9" customWidth="1"/>
    <col min="2308" max="2308" width="13.75" style="9" customWidth="1"/>
    <col min="2309" max="2309" width="13.25" style="9" customWidth="1"/>
    <col min="2310" max="2310" width="11.5" style="9" bestFit="1" customWidth="1"/>
    <col min="2311" max="2561" width="11" style="9"/>
    <col min="2562" max="2562" width="4.375" style="9" customWidth="1"/>
    <col min="2563" max="2563" width="50.125" style="9" customWidth="1"/>
    <col min="2564" max="2564" width="13.75" style="9" customWidth="1"/>
    <col min="2565" max="2565" width="13.25" style="9" customWidth="1"/>
    <col min="2566" max="2566" width="11.5" style="9" bestFit="1" customWidth="1"/>
    <col min="2567" max="2817" width="11" style="9"/>
    <col min="2818" max="2818" width="4.375" style="9" customWidth="1"/>
    <col min="2819" max="2819" width="50.125" style="9" customWidth="1"/>
    <col min="2820" max="2820" width="13.75" style="9" customWidth="1"/>
    <col min="2821" max="2821" width="13.25" style="9" customWidth="1"/>
    <col min="2822" max="2822" width="11.5" style="9" bestFit="1" customWidth="1"/>
    <col min="2823" max="3073" width="11" style="9"/>
    <col min="3074" max="3074" width="4.375" style="9" customWidth="1"/>
    <col min="3075" max="3075" width="50.125" style="9" customWidth="1"/>
    <col min="3076" max="3076" width="13.75" style="9" customWidth="1"/>
    <col min="3077" max="3077" width="13.25" style="9" customWidth="1"/>
    <col min="3078" max="3078" width="11.5" style="9" bestFit="1" customWidth="1"/>
    <col min="3079" max="3329" width="11" style="9"/>
    <col min="3330" max="3330" width="4.375" style="9" customWidth="1"/>
    <col min="3331" max="3331" width="50.125" style="9" customWidth="1"/>
    <col min="3332" max="3332" width="13.75" style="9" customWidth="1"/>
    <col min="3333" max="3333" width="13.25" style="9" customWidth="1"/>
    <col min="3334" max="3334" width="11.5" style="9" bestFit="1" customWidth="1"/>
    <col min="3335" max="3585" width="11" style="9"/>
    <col min="3586" max="3586" width="4.375" style="9" customWidth="1"/>
    <col min="3587" max="3587" width="50.125" style="9" customWidth="1"/>
    <col min="3588" max="3588" width="13.75" style="9" customWidth="1"/>
    <col min="3589" max="3589" width="13.25" style="9" customWidth="1"/>
    <col min="3590" max="3590" width="11.5" style="9" bestFit="1" customWidth="1"/>
    <col min="3591" max="3841" width="11" style="9"/>
    <col min="3842" max="3842" width="4.375" style="9" customWidth="1"/>
    <col min="3843" max="3843" width="50.125" style="9" customWidth="1"/>
    <col min="3844" max="3844" width="13.75" style="9" customWidth="1"/>
    <col min="3845" max="3845" width="13.25" style="9" customWidth="1"/>
    <col min="3846" max="3846" width="11.5" style="9" bestFit="1" customWidth="1"/>
    <col min="3847" max="4097" width="11" style="9"/>
    <col min="4098" max="4098" width="4.375" style="9" customWidth="1"/>
    <col min="4099" max="4099" width="50.125" style="9" customWidth="1"/>
    <col min="4100" max="4100" width="13.75" style="9" customWidth="1"/>
    <col min="4101" max="4101" width="13.25" style="9" customWidth="1"/>
    <col min="4102" max="4102" width="11.5" style="9" bestFit="1" customWidth="1"/>
    <col min="4103" max="4353" width="11" style="9"/>
    <col min="4354" max="4354" width="4.375" style="9" customWidth="1"/>
    <col min="4355" max="4355" width="50.125" style="9" customWidth="1"/>
    <col min="4356" max="4356" width="13.75" style="9" customWidth="1"/>
    <col min="4357" max="4357" width="13.25" style="9" customWidth="1"/>
    <col min="4358" max="4358" width="11.5" style="9" bestFit="1" customWidth="1"/>
    <col min="4359" max="4609" width="11" style="9"/>
    <col min="4610" max="4610" width="4.375" style="9" customWidth="1"/>
    <col min="4611" max="4611" width="50.125" style="9" customWidth="1"/>
    <col min="4612" max="4612" width="13.75" style="9" customWidth="1"/>
    <col min="4613" max="4613" width="13.25" style="9" customWidth="1"/>
    <col min="4614" max="4614" width="11.5" style="9" bestFit="1" customWidth="1"/>
    <col min="4615" max="4865" width="11" style="9"/>
    <col min="4866" max="4866" width="4.375" style="9" customWidth="1"/>
    <col min="4867" max="4867" width="50.125" style="9" customWidth="1"/>
    <col min="4868" max="4868" width="13.75" style="9" customWidth="1"/>
    <col min="4869" max="4869" width="13.25" style="9" customWidth="1"/>
    <col min="4870" max="4870" width="11.5" style="9" bestFit="1" customWidth="1"/>
    <col min="4871" max="5121" width="11" style="9"/>
    <col min="5122" max="5122" width="4.375" style="9" customWidth="1"/>
    <col min="5123" max="5123" width="50.125" style="9" customWidth="1"/>
    <col min="5124" max="5124" width="13.75" style="9" customWidth="1"/>
    <col min="5125" max="5125" width="13.25" style="9" customWidth="1"/>
    <col min="5126" max="5126" width="11.5" style="9" bestFit="1" customWidth="1"/>
    <col min="5127" max="5377" width="11" style="9"/>
    <col min="5378" max="5378" width="4.375" style="9" customWidth="1"/>
    <col min="5379" max="5379" width="50.125" style="9" customWidth="1"/>
    <col min="5380" max="5380" width="13.75" style="9" customWidth="1"/>
    <col min="5381" max="5381" width="13.25" style="9" customWidth="1"/>
    <col min="5382" max="5382" width="11.5" style="9" bestFit="1" customWidth="1"/>
    <col min="5383" max="5633" width="11" style="9"/>
    <col min="5634" max="5634" width="4.375" style="9" customWidth="1"/>
    <col min="5635" max="5635" width="50.125" style="9" customWidth="1"/>
    <col min="5636" max="5636" width="13.75" style="9" customWidth="1"/>
    <col min="5637" max="5637" width="13.25" style="9" customWidth="1"/>
    <col min="5638" max="5638" width="11.5" style="9" bestFit="1" customWidth="1"/>
    <col min="5639" max="5889" width="11" style="9"/>
    <col min="5890" max="5890" width="4.375" style="9" customWidth="1"/>
    <col min="5891" max="5891" width="50.125" style="9" customWidth="1"/>
    <col min="5892" max="5892" width="13.75" style="9" customWidth="1"/>
    <col min="5893" max="5893" width="13.25" style="9" customWidth="1"/>
    <col min="5894" max="5894" width="11.5" style="9" bestFit="1" customWidth="1"/>
    <col min="5895" max="6145" width="11" style="9"/>
    <col min="6146" max="6146" width="4.375" style="9" customWidth="1"/>
    <col min="6147" max="6147" width="50.125" style="9" customWidth="1"/>
    <col min="6148" max="6148" width="13.75" style="9" customWidth="1"/>
    <col min="6149" max="6149" width="13.25" style="9" customWidth="1"/>
    <col min="6150" max="6150" width="11.5" style="9" bestFit="1" customWidth="1"/>
    <col min="6151" max="6401" width="11" style="9"/>
    <col min="6402" max="6402" width="4.375" style="9" customWidth="1"/>
    <col min="6403" max="6403" width="50.125" style="9" customWidth="1"/>
    <col min="6404" max="6404" width="13.75" style="9" customWidth="1"/>
    <col min="6405" max="6405" width="13.25" style="9" customWidth="1"/>
    <col min="6406" max="6406" width="11.5" style="9" bestFit="1" customWidth="1"/>
    <col min="6407" max="6657" width="11" style="9"/>
    <col min="6658" max="6658" width="4.375" style="9" customWidth="1"/>
    <col min="6659" max="6659" width="50.125" style="9" customWidth="1"/>
    <col min="6660" max="6660" width="13.75" style="9" customWidth="1"/>
    <col min="6661" max="6661" width="13.25" style="9" customWidth="1"/>
    <col min="6662" max="6662" width="11.5" style="9" bestFit="1" customWidth="1"/>
    <col min="6663" max="6913" width="11" style="9"/>
    <col min="6914" max="6914" width="4.375" style="9" customWidth="1"/>
    <col min="6915" max="6915" width="50.125" style="9" customWidth="1"/>
    <col min="6916" max="6916" width="13.75" style="9" customWidth="1"/>
    <col min="6917" max="6917" width="13.25" style="9" customWidth="1"/>
    <col min="6918" max="6918" width="11.5" style="9" bestFit="1" customWidth="1"/>
    <col min="6919" max="7169" width="11" style="9"/>
    <col min="7170" max="7170" width="4.375" style="9" customWidth="1"/>
    <col min="7171" max="7171" width="50.125" style="9" customWidth="1"/>
    <col min="7172" max="7172" width="13.75" style="9" customWidth="1"/>
    <col min="7173" max="7173" width="13.25" style="9" customWidth="1"/>
    <col min="7174" max="7174" width="11.5" style="9" bestFit="1" customWidth="1"/>
    <col min="7175" max="7425" width="11" style="9"/>
    <col min="7426" max="7426" width="4.375" style="9" customWidth="1"/>
    <col min="7427" max="7427" width="50.125" style="9" customWidth="1"/>
    <col min="7428" max="7428" width="13.75" style="9" customWidth="1"/>
    <col min="7429" max="7429" width="13.25" style="9" customWidth="1"/>
    <col min="7430" max="7430" width="11.5" style="9" bestFit="1" customWidth="1"/>
    <col min="7431" max="7681" width="11" style="9"/>
    <col min="7682" max="7682" width="4.375" style="9" customWidth="1"/>
    <col min="7683" max="7683" width="50.125" style="9" customWidth="1"/>
    <col min="7684" max="7684" width="13.75" style="9" customWidth="1"/>
    <col min="7685" max="7685" width="13.25" style="9" customWidth="1"/>
    <col min="7686" max="7686" width="11.5" style="9" bestFit="1" customWidth="1"/>
    <col min="7687" max="7937" width="11" style="9"/>
    <col min="7938" max="7938" width="4.375" style="9" customWidth="1"/>
    <col min="7939" max="7939" width="50.125" style="9" customWidth="1"/>
    <col min="7940" max="7940" width="13.75" style="9" customWidth="1"/>
    <col min="7941" max="7941" width="13.25" style="9" customWidth="1"/>
    <col min="7942" max="7942" width="11.5" style="9" bestFit="1" customWidth="1"/>
    <col min="7943" max="8193" width="11" style="9"/>
    <col min="8194" max="8194" width="4.375" style="9" customWidth="1"/>
    <col min="8195" max="8195" width="50.125" style="9" customWidth="1"/>
    <col min="8196" max="8196" width="13.75" style="9" customWidth="1"/>
    <col min="8197" max="8197" width="13.25" style="9" customWidth="1"/>
    <col min="8198" max="8198" width="11.5" style="9" bestFit="1" customWidth="1"/>
    <col min="8199" max="8449" width="11" style="9"/>
    <col min="8450" max="8450" width="4.375" style="9" customWidth="1"/>
    <col min="8451" max="8451" width="50.125" style="9" customWidth="1"/>
    <col min="8452" max="8452" width="13.75" style="9" customWidth="1"/>
    <col min="8453" max="8453" width="13.25" style="9" customWidth="1"/>
    <col min="8454" max="8454" width="11.5" style="9" bestFit="1" customWidth="1"/>
    <col min="8455" max="8705" width="11" style="9"/>
    <col min="8706" max="8706" width="4.375" style="9" customWidth="1"/>
    <col min="8707" max="8707" width="50.125" style="9" customWidth="1"/>
    <col min="8708" max="8708" width="13.75" style="9" customWidth="1"/>
    <col min="8709" max="8709" width="13.25" style="9" customWidth="1"/>
    <col min="8710" max="8710" width="11.5" style="9" bestFit="1" customWidth="1"/>
    <col min="8711" max="8961" width="11" style="9"/>
    <col min="8962" max="8962" width="4.375" style="9" customWidth="1"/>
    <col min="8963" max="8963" width="50.125" style="9" customWidth="1"/>
    <col min="8964" max="8964" width="13.75" style="9" customWidth="1"/>
    <col min="8965" max="8965" width="13.25" style="9" customWidth="1"/>
    <col min="8966" max="8966" width="11.5" style="9" bestFit="1" customWidth="1"/>
    <col min="8967" max="9217" width="11" style="9"/>
    <col min="9218" max="9218" width="4.375" style="9" customWidth="1"/>
    <col min="9219" max="9219" width="50.125" style="9" customWidth="1"/>
    <col min="9220" max="9220" width="13.75" style="9" customWidth="1"/>
    <col min="9221" max="9221" width="13.25" style="9" customWidth="1"/>
    <col min="9222" max="9222" width="11.5" style="9" bestFit="1" customWidth="1"/>
    <col min="9223" max="9473" width="11" style="9"/>
    <col min="9474" max="9474" width="4.375" style="9" customWidth="1"/>
    <col min="9475" max="9475" width="50.125" style="9" customWidth="1"/>
    <col min="9476" max="9476" width="13.75" style="9" customWidth="1"/>
    <col min="9477" max="9477" width="13.25" style="9" customWidth="1"/>
    <col min="9478" max="9478" width="11.5" style="9" bestFit="1" customWidth="1"/>
    <col min="9479" max="9729" width="11" style="9"/>
    <col min="9730" max="9730" width="4.375" style="9" customWidth="1"/>
    <col min="9731" max="9731" width="50.125" style="9" customWidth="1"/>
    <col min="9732" max="9732" width="13.75" style="9" customWidth="1"/>
    <col min="9733" max="9733" width="13.25" style="9" customWidth="1"/>
    <col min="9734" max="9734" width="11.5" style="9" bestFit="1" customWidth="1"/>
    <col min="9735" max="9985" width="11" style="9"/>
    <col min="9986" max="9986" width="4.375" style="9" customWidth="1"/>
    <col min="9987" max="9987" width="50.125" style="9" customWidth="1"/>
    <col min="9988" max="9988" width="13.75" style="9" customWidth="1"/>
    <col min="9989" max="9989" width="13.25" style="9" customWidth="1"/>
    <col min="9990" max="9990" width="11.5" style="9" bestFit="1" customWidth="1"/>
    <col min="9991" max="10241" width="11" style="9"/>
    <col min="10242" max="10242" width="4.375" style="9" customWidth="1"/>
    <col min="10243" max="10243" width="50.125" style="9" customWidth="1"/>
    <col min="10244" max="10244" width="13.75" style="9" customWidth="1"/>
    <col min="10245" max="10245" width="13.25" style="9" customWidth="1"/>
    <col min="10246" max="10246" width="11.5" style="9" bestFit="1" customWidth="1"/>
    <col min="10247" max="10497" width="11" style="9"/>
    <col min="10498" max="10498" width="4.375" style="9" customWidth="1"/>
    <col min="10499" max="10499" width="50.125" style="9" customWidth="1"/>
    <col min="10500" max="10500" width="13.75" style="9" customWidth="1"/>
    <col min="10501" max="10501" width="13.25" style="9" customWidth="1"/>
    <col min="10502" max="10502" width="11.5" style="9" bestFit="1" customWidth="1"/>
    <col min="10503" max="10753" width="11" style="9"/>
    <col min="10754" max="10754" width="4.375" style="9" customWidth="1"/>
    <col min="10755" max="10755" width="50.125" style="9" customWidth="1"/>
    <col min="10756" max="10756" width="13.75" style="9" customWidth="1"/>
    <col min="10757" max="10757" width="13.25" style="9" customWidth="1"/>
    <col min="10758" max="10758" width="11.5" style="9" bestFit="1" customWidth="1"/>
    <col min="10759" max="11009" width="11" style="9"/>
    <col min="11010" max="11010" width="4.375" style="9" customWidth="1"/>
    <col min="11011" max="11011" width="50.125" style="9" customWidth="1"/>
    <col min="11012" max="11012" width="13.75" style="9" customWidth="1"/>
    <col min="11013" max="11013" width="13.25" style="9" customWidth="1"/>
    <col min="11014" max="11014" width="11.5" style="9" bestFit="1" customWidth="1"/>
    <col min="11015" max="11265" width="11" style="9"/>
    <col min="11266" max="11266" width="4.375" style="9" customWidth="1"/>
    <col min="11267" max="11267" width="50.125" style="9" customWidth="1"/>
    <col min="11268" max="11268" width="13.75" style="9" customWidth="1"/>
    <col min="11269" max="11269" width="13.25" style="9" customWidth="1"/>
    <col min="11270" max="11270" width="11.5" style="9" bestFit="1" customWidth="1"/>
    <col min="11271" max="11521" width="11" style="9"/>
    <col min="11522" max="11522" width="4.375" style="9" customWidth="1"/>
    <col min="11523" max="11523" width="50.125" style="9" customWidth="1"/>
    <col min="11524" max="11524" width="13.75" style="9" customWidth="1"/>
    <col min="11525" max="11525" width="13.25" style="9" customWidth="1"/>
    <col min="11526" max="11526" width="11.5" style="9" bestFit="1" customWidth="1"/>
    <col min="11527" max="11777" width="11" style="9"/>
    <col min="11778" max="11778" width="4.375" style="9" customWidth="1"/>
    <col min="11779" max="11779" width="50.125" style="9" customWidth="1"/>
    <col min="11780" max="11780" width="13.75" style="9" customWidth="1"/>
    <col min="11781" max="11781" width="13.25" style="9" customWidth="1"/>
    <col min="11782" max="11782" width="11.5" style="9" bestFit="1" customWidth="1"/>
    <col min="11783" max="12033" width="11" style="9"/>
    <col min="12034" max="12034" width="4.375" style="9" customWidth="1"/>
    <col min="12035" max="12035" width="50.125" style="9" customWidth="1"/>
    <col min="12036" max="12036" width="13.75" style="9" customWidth="1"/>
    <col min="12037" max="12037" width="13.25" style="9" customWidth="1"/>
    <col min="12038" max="12038" width="11.5" style="9" bestFit="1" customWidth="1"/>
    <col min="12039" max="12289" width="11" style="9"/>
    <col min="12290" max="12290" width="4.375" style="9" customWidth="1"/>
    <col min="12291" max="12291" width="50.125" style="9" customWidth="1"/>
    <col min="12292" max="12292" width="13.75" style="9" customWidth="1"/>
    <col min="12293" max="12293" width="13.25" style="9" customWidth="1"/>
    <col min="12294" max="12294" width="11.5" style="9" bestFit="1" customWidth="1"/>
    <col min="12295" max="12545" width="11" style="9"/>
    <col min="12546" max="12546" width="4.375" style="9" customWidth="1"/>
    <col min="12547" max="12547" width="50.125" style="9" customWidth="1"/>
    <col min="12548" max="12548" width="13.75" style="9" customWidth="1"/>
    <col min="12549" max="12549" width="13.25" style="9" customWidth="1"/>
    <col min="12550" max="12550" width="11.5" style="9" bestFit="1" customWidth="1"/>
    <col min="12551" max="12801" width="11" style="9"/>
    <col min="12802" max="12802" width="4.375" style="9" customWidth="1"/>
    <col min="12803" max="12803" width="50.125" style="9" customWidth="1"/>
    <col min="12804" max="12804" width="13.75" style="9" customWidth="1"/>
    <col min="12805" max="12805" width="13.25" style="9" customWidth="1"/>
    <col min="12806" max="12806" width="11.5" style="9" bestFit="1" customWidth="1"/>
    <col min="12807" max="13057" width="11" style="9"/>
    <col min="13058" max="13058" width="4.375" style="9" customWidth="1"/>
    <col min="13059" max="13059" width="50.125" style="9" customWidth="1"/>
    <col min="13060" max="13060" width="13.75" style="9" customWidth="1"/>
    <col min="13061" max="13061" width="13.25" style="9" customWidth="1"/>
    <col min="13062" max="13062" width="11.5" style="9" bestFit="1" customWidth="1"/>
    <col min="13063" max="13313" width="11" style="9"/>
    <col min="13314" max="13314" width="4.375" style="9" customWidth="1"/>
    <col min="13315" max="13315" width="50.125" style="9" customWidth="1"/>
    <col min="13316" max="13316" width="13.75" style="9" customWidth="1"/>
    <col min="13317" max="13317" width="13.25" style="9" customWidth="1"/>
    <col min="13318" max="13318" width="11.5" style="9" bestFit="1" customWidth="1"/>
    <col min="13319" max="13569" width="11" style="9"/>
    <col min="13570" max="13570" width="4.375" style="9" customWidth="1"/>
    <col min="13571" max="13571" width="50.125" style="9" customWidth="1"/>
    <col min="13572" max="13572" width="13.75" style="9" customWidth="1"/>
    <col min="13573" max="13573" width="13.25" style="9" customWidth="1"/>
    <col min="13574" max="13574" width="11.5" style="9" bestFit="1" customWidth="1"/>
    <col min="13575" max="13825" width="11" style="9"/>
    <col min="13826" max="13826" width="4.375" style="9" customWidth="1"/>
    <col min="13827" max="13827" width="50.125" style="9" customWidth="1"/>
    <col min="13828" max="13828" width="13.75" style="9" customWidth="1"/>
    <col min="13829" max="13829" width="13.25" style="9" customWidth="1"/>
    <col min="13830" max="13830" width="11.5" style="9" bestFit="1" customWidth="1"/>
    <col min="13831" max="14081" width="11" style="9"/>
    <col min="14082" max="14082" width="4.375" style="9" customWidth="1"/>
    <col min="14083" max="14083" width="50.125" style="9" customWidth="1"/>
    <col min="14084" max="14084" width="13.75" style="9" customWidth="1"/>
    <col min="14085" max="14085" width="13.25" style="9" customWidth="1"/>
    <col min="14086" max="14086" width="11.5" style="9" bestFit="1" customWidth="1"/>
    <col min="14087" max="14337" width="11" style="9"/>
    <col min="14338" max="14338" width="4.375" style="9" customWidth="1"/>
    <col min="14339" max="14339" width="50.125" style="9" customWidth="1"/>
    <col min="14340" max="14340" width="13.75" style="9" customWidth="1"/>
    <col min="14341" max="14341" width="13.25" style="9" customWidth="1"/>
    <col min="14342" max="14342" width="11.5" style="9" bestFit="1" customWidth="1"/>
    <col min="14343" max="14593" width="11" style="9"/>
    <col min="14594" max="14594" width="4.375" style="9" customWidth="1"/>
    <col min="14595" max="14595" width="50.125" style="9" customWidth="1"/>
    <col min="14596" max="14596" width="13.75" style="9" customWidth="1"/>
    <col min="14597" max="14597" width="13.25" style="9" customWidth="1"/>
    <col min="14598" max="14598" width="11.5" style="9" bestFit="1" customWidth="1"/>
    <col min="14599" max="14849" width="11" style="9"/>
    <col min="14850" max="14850" width="4.375" style="9" customWidth="1"/>
    <col min="14851" max="14851" width="50.125" style="9" customWidth="1"/>
    <col min="14852" max="14852" width="13.75" style="9" customWidth="1"/>
    <col min="14853" max="14853" width="13.25" style="9" customWidth="1"/>
    <col min="14854" max="14854" width="11.5" style="9" bestFit="1" customWidth="1"/>
    <col min="14855" max="15105" width="11" style="9"/>
    <col min="15106" max="15106" width="4.375" style="9" customWidth="1"/>
    <col min="15107" max="15107" width="50.125" style="9" customWidth="1"/>
    <col min="15108" max="15108" width="13.75" style="9" customWidth="1"/>
    <col min="15109" max="15109" width="13.25" style="9" customWidth="1"/>
    <col min="15110" max="15110" width="11.5" style="9" bestFit="1" customWidth="1"/>
    <col min="15111" max="15361" width="11" style="9"/>
    <col min="15362" max="15362" width="4.375" style="9" customWidth="1"/>
    <col min="15363" max="15363" width="50.125" style="9" customWidth="1"/>
    <col min="15364" max="15364" width="13.75" style="9" customWidth="1"/>
    <col min="15365" max="15365" width="13.25" style="9" customWidth="1"/>
    <col min="15366" max="15366" width="11.5" style="9" bestFit="1" customWidth="1"/>
    <col min="15367" max="15617" width="11" style="9"/>
    <col min="15618" max="15618" width="4.375" style="9" customWidth="1"/>
    <col min="15619" max="15619" width="50.125" style="9" customWidth="1"/>
    <col min="15620" max="15620" width="13.75" style="9" customWidth="1"/>
    <col min="15621" max="15621" width="13.25" style="9" customWidth="1"/>
    <col min="15622" max="15622" width="11.5" style="9" bestFit="1" customWidth="1"/>
    <col min="15623" max="15873" width="11" style="9"/>
    <col min="15874" max="15874" width="4.375" style="9" customWidth="1"/>
    <col min="15875" max="15875" width="50.125" style="9" customWidth="1"/>
    <col min="15876" max="15876" width="13.75" style="9" customWidth="1"/>
    <col min="15877" max="15877" width="13.25" style="9" customWidth="1"/>
    <col min="15878" max="15878" width="11.5" style="9" bestFit="1" customWidth="1"/>
    <col min="15879" max="16129" width="11" style="9"/>
    <col min="16130" max="16130" width="4.375" style="9" customWidth="1"/>
    <col min="16131" max="16131" width="50.125" style="9" customWidth="1"/>
    <col min="16132" max="16132" width="13.75" style="9" customWidth="1"/>
    <col min="16133" max="16133" width="13.25" style="9" customWidth="1"/>
    <col min="16134" max="16134" width="11.5" style="9" bestFit="1" customWidth="1"/>
    <col min="16135" max="16384" width="11" style="9"/>
  </cols>
  <sheetData>
    <row r="2" spans="1:6" x14ac:dyDescent="0.2">
      <c r="A2" s="59" t="s">
        <v>490</v>
      </c>
    </row>
    <row r="3" spans="1:6" x14ac:dyDescent="0.2">
      <c r="A3" s="59"/>
    </row>
    <row r="4" spans="1:6" ht="45.75" customHeight="1" x14ac:dyDescent="0.2">
      <c r="A4" s="85" t="s">
        <v>209</v>
      </c>
      <c r="B4" s="85" t="s">
        <v>210</v>
      </c>
      <c r="C4" s="85"/>
      <c r="D4" s="86" t="s">
        <v>211</v>
      </c>
      <c r="E4" s="86" t="s">
        <v>212</v>
      </c>
      <c r="F4" s="86" t="s">
        <v>213</v>
      </c>
    </row>
    <row r="5" spans="1:6" ht="45" x14ac:dyDescent="0.2">
      <c r="A5" s="87">
        <v>1</v>
      </c>
      <c r="B5" s="87" t="s">
        <v>379</v>
      </c>
      <c r="C5" s="87" t="s">
        <v>378</v>
      </c>
      <c r="D5" s="88">
        <v>0.4</v>
      </c>
      <c r="E5" s="88">
        <v>0.6</v>
      </c>
      <c r="F5" s="414" t="s">
        <v>214</v>
      </c>
    </row>
    <row r="6" spans="1:6" ht="45" x14ac:dyDescent="0.2">
      <c r="A6" s="87">
        <v>2</v>
      </c>
      <c r="B6" s="87" t="s">
        <v>387</v>
      </c>
      <c r="C6" s="87" t="s">
        <v>378</v>
      </c>
      <c r="D6" s="88">
        <v>0</v>
      </c>
      <c r="E6" s="88">
        <v>1</v>
      </c>
      <c r="F6" s="414" t="s">
        <v>384</v>
      </c>
    </row>
    <row r="7" spans="1:6" ht="45" x14ac:dyDescent="0.2">
      <c r="A7" s="87">
        <v>3</v>
      </c>
      <c r="B7" s="87" t="s">
        <v>388</v>
      </c>
      <c r="C7" s="87" t="s">
        <v>378</v>
      </c>
      <c r="D7" s="88">
        <v>0.6</v>
      </c>
      <c r="E7" s="88">
        <v>0.4</v>
      </c>
      <c r="F7" s="414" t="s">
        <v>385</v>
      </c>
    </row>
    <row r="8" spans="1:6" ht="45" x14ac:dyDescent="0.2">
      <c r="A8" s="422">
        <v>4</v>
      </c>
      <c r="B8" s="422" t="s">
        <v>389</v>
      </c>
      <c r="C8" s="422" t="s">
        <v>378</v>
      </c>
      <c r="D8" s="423">
        <v>0.6</v>
      </c>
      <c r="E8" s="423">
        <v>0.4</v>
      </c>
      <c r="F8" s="424" t="s">
        <v>385</v>
      </c>
    </row>
    <row r="9" spans="1:6" ht="45" x14ac:dyDescent="0.2">
      <c r="A9" s="422">
        <v>5</v>
      </c>
      <c r="B9" s="422" t="s">
        <v>391</v>
      </c>
      <c r="C9" s="422" t="s">
        <v>378</v>
      </c>
      <c r="D9" s="423">
        <v>0</v>
      </c>
      <c r="E9" s="423">
        <v>1</v>
      </c>
      <c r="F9" s="424" t="s">
        <v>384</v>
      </c>
    </row>
    <row r="10" spans="1:6" ht="45" x14ac:dyDescent="0.2">
      <c r="A10" s="422">
        <v>9</v>
      </c>
      <c r="B10" s="422" t="s">
        <v>508</v>
      </c>
      <c r="C10" s="422" t="s">
        <v>378</v>
      </c>
      <c r="D10" s="423">
        <v>0.4</v>
      </c>
      <c r="E10" s="423">
        <v>0.6</v>
      </c>
      <c r="F10" s="424" t="s">
        <v>214</v>
      </c>
    </row>
    <row r="20" spans="5:8" ht="14.25" x14ac:dyDescent="0.2">
      <c r="E20" s="898"/>
      <c r="F20" s="898"/>
      <c r="G20"/>
    </row>
    <row r="21" spans="5:8" ht="14.25" x14ac:dyDescent="0.2">
      <c r="E21" s="898"/>
      <c r="F21" s="898"/>
      <c r="G21"/>
      <c r="H21" s="9" t="str">
        <f>Fragenkatalog!AE332</f>
        <v/>
      </c>
    </row>
  </sheetData>
  <autoFilter ref="A4:WVN5"/>
  <mergeCells count="2">
    <mergeCell ref="E20:E21"/>
    <mergeCell ref="F20:F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5add35d-c6e0-4489-8974-a92c8b04369d">MLRID-1496383176-666</_dlc_DocId>
    <_dlc_DocIdUrl xmlns="85add35d-c6e0-4489-8974-a92c8b04369d">
      <Url>https://sp.bitbw.bwl.de/MLR/EFRE/Formulare_2021-27/_layouts/15/DocIdRedir.aspx?ID=MLRID-1496383176-666</Url>
      <Description>MLRID-1496383176-666</Description>
    </_dlc_DocIdUrl>
    <Standort xmlns="f0a6c3f4-25a7-4ed4-8aeb-4a0769efc5e6">Öffentliches Dokument</Standort>
    <Gültig_x0020_bis xmlns="f0a6c3f4-25a7-4ed4-8aeb-4a0769efc5e6" xsi:nil="true"/>
    <Verantwortlicher xmlns="ba583da3-5591-4248-ab4a-2115bb7f9dc5">
      <UserInfo>
        <DisplayName/>
        <AccountId xsi:nil="true"/>
        <AccountType/>
      </UserInfo>
    </Verantwortlicher>
    <Art_x0020_des_x0020_Formulars xmlns="f0a6c3f4-25a7-4ed4-8aeb-4a0769efc5e6">VwV-spezifisch</Art_x0020_des_x0020_Formulars>
    <Online_x0020_ab xmlns="f0a6c3f4-25a7-4ed4-8aeb-4a0769efc5e6">2022-04-13T22:00:00+00:00</Online_x0020_ab>
    <Gültig_x0020_ab xmlns="f0a6c3f4-25a7-4ed4-8aeb-4a0769efc5e6">2022-04-13T22:00:00+00:00</Gültig_x0020_ab>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Foerdertatbestand xmlns="4cca0dfe-6cf5-4daf-a408-515587581398">1 VwV EVI + | Forschungsinfrastruktur</Foerdertatbestand>
    <Inhalt_x0020_des_x0020_Dokuments xmlns="4cca0dfe-6cf5-4daf-a408-515587581398">30 Antragsstellung | Zielbeitragsformular</Inhalt_x0020_des_x0020_Dokuments>
    <_x0056_wV1 xmlns="4cca0dfe-6cf5-4daf-a408-515587581398">1 VwV EVI +</_x0056_wV1>
    <Verfahrensschritt xmlns="4cca0dfe-6cf5-4daf-a408-515587581398">30 Antragsstellung</Verfahrensschritt>
    <Bemerkung xmlns="4cca0dfe-6cf5-4daf-a408-515587581398">Logos wurden entfernt</Bemerkung>
    <Standort_x0020_ZuMa_x0020_oder_x0020_EFRE_x002d_Internetseite xmlns="4cca0dfe-6cf5-4daf-a408-515587581398">EFRE-Internetseite</Standort_x0020_ZuMa_x0020_oder_x0020_EFRE_x002d_Internetseite>
    <zgSt xmlns="4cca0dfe-6cf5-4daf-a408-515587581398">zgStV</zgSt>
    <Metadaten_x0020_ge_x00e4_ndert_x0020_von xmlns="4cca0dfe-6cf5-4daf-a408-515587581398">
      <UserInfo>
        <DisplayName/>
        <AccountId xsi:nil="true"/>
        <AccountType/>
      </UserInfo>
    </Metadaten_x0020_ge_x00e4_ndert_x0020_von>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76FB7E0-F8E4-439D-B3F2-03C1661D6D4B}">
  <ds:schemaRefs>
    <ds:schemaRef ds:uri="http://schemas.microsoft.com/sharepoint/v3/contenttype/forms"/>
  </ds:schemaRefs>
</ds:datastoreItem>
</file>

<file path=customXml/itemProps2.xml><?xml version="1.0" encoding="utf-8"?>
<ds:datastoreItem xmlns:ds="http://schemas.openxmlformats.org/officeDocument/2006/customXml" ds:itemID="{BECF4AA5-7791-414A-84F9-52C0BBC59352}">
  <ds:schemaRefs>
    <ds:schemaRef ds:uri="ba583da3-5591-4248-ab4a-2115bb7f9dc5"/>
    <ds:schemaRef ds:uri="http://purl.org/dc/terms/"/>
    <ds:schemaRef ds:uri="f0a6c3f4-25a7-4ed4-8aeb-4a0769efc5e6"/>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5add35d-c6e0-4489-8974-a92c8b04369d"/>
    <ds:schemaRef ds:uri="4cca0dfe-6cf5-4daf-a408-515587581398"/>
    <ds:schemaRef ds:uri="http://www.w3.org/XML/1998/namespace"/>
    <ds:schemaRef ds:uri="http://purl.org/dc/dcmitype/"/>
  </ds:schemaRefs>
</ds:datastoreItem>
</file>

<file path=customXml/itemProps3.xml><?xml version="1.0" encoding="utf-8"?>
<ds:datastoreItem xmlns:ds="http://schemas.openxmlformats.org/officeDocument/2006/customXml" ds:itemID="{1F7E4C51-35FA-43D6-B0DC-CC3771BB9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268892F-70AB-4B55-AC08-0423685618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42</vt:i4>
      </vt:variant>
    </vt:vector>
  </HeadingPairs>
  <TitlesOfParts>
    <vt:vector size="46"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Fragenkatalog!_ftnref1</vt:lpstr>
      <vt:lpstr>_Maßnahmencode</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2022-03-28T07:48:09Z</cp:lastPrinted>
  <dcterms:created xsi:type="dcterms:W3CDTF">2014-06-12T07:06:41Z</dcterms:created>
  <dcterms:modified xsi:type="dcterms:W3CDTF">2025-04-03T08:24:50Z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f2979635-f0d2-4a23-9170-2274d4f074e7</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89;#Verwaltungsbehörde|8b6d68cc-1aa9-4d00-acd6-cc79ac207446</vt:lpwstr>
  </property>
  <property fmtid="{D5CDD505-2E9C-101B-9397-08002B2CF9AE}" pid="7" name="WorkflowChangePath">
    <vt:lpwstr>a358e0f6-fb8a-44ff-90bf-684348d29898,15;</vt:lpwstr>
  </property>
</Properties>
</file>